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activeTab="0"/>
  </bookViews>
  <sheets>
    <sheet name="Fase Iniziale" sheetId="1" r:id="rId1"/>
    <sheet name="Scrutini" sheetId="2" r:id="rId2"/>
    <sheet name="Credito" sheetId="3" r:id="rId3"/>
    <sheet name="Prospetti" sheetId="4" r:id="rId4"/>
    <sheet name="Formule" sheetId="5" r:id="rId5"/>
  </sheets>
  <definedNames>
    <definedName name="_xlnm.Print_Area" localSheetId="0">'Fase Iniziale'!$A$1:$AB$32</definedName>
    <definedName name="_xlnm.Print_Area" localSheetId="3">'Prospetti'!$A$1:$AF$37</definedName>
    <definedName name="Z_96A2A6FD_5FD0_4D7E_938A_64CB5CF1CFDF_.wvu.PrintArea" localSheetId="3" hidden="1">'Prospetti'!$A:$XFD</definedName>
  </definedNames>
  <calcPr fullCalcOnLoad="1"/>
</workbook>
</file>

<file path=xl/comments1.xml><?xml version="1.0" encoding="utf-8"?>
<comments xmlns="http://schemas.openxmlformats.org/spreadsheetml/2006/main">
  <authors>
    <author>Girolamo Scaglione</author>
    <author>scaglioneg</author>
  </authors>
  <commentList>
    <comment ref="S1" authorId="0">
      <text>
        <r>
          <rPr>
            <b/>
            <sz val="8"/>
            <rFont val="Tahoma"/>
            <family val="2"/>
          </rPr>
          <t>Numero massimo di insufficienze stabilito dal Collegio del Docenti</t>
        </r>
      </text>
    </comment>
    <comment ref="AC1" authorId="1">
      <text>
        <r>
          <rPr>
            <b/>
            <sz val="8"/>
            <rFont val="Tahoma"/>
            <family val="0"/>
          </rPr>
          <t>Con una valutazione inferiore a 4 anche in una sola materia l'alunno è respinto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<sst xmlns="http://schemas.openxmlformats.org/spreadsheetml/2006/main" count="560" uniqueCount="82">
  <si>
    <t xml:space="preserve">S C R U T I N I     </t>
  </si>
  <si>
    <t>Nominativo</t>
  </si>
  <si>
    <t>Italiano</t>
  </si>
  <si>
    <t>Storia</t>
  </si>
  <si>
    <t>Inglese</t>
  </si>
  <si>
    <t>Matem.</t>
  </si>
  <si>
    <t>Diritto</t>
  </si>
  <si>
    <t>Ec. Aziendale</t>
  </si>
  <si>
    <t>Ed. Fisica</t>
  </si>
  <si>
    <t>Media</t>
  </si>
  <si>
    <t>Credito scolastico</t>
  </si>
  <si>
    <t>C R E DI T O     S C O L A S T I C O</t>
  </si>
  <si>
    <t>Punti media</t>
  </si>
  <si>
    <t>Frequenza scolastica</t>
  </si>
  <si>
    <t>Esperienze esterne</t>
  </si>
  <si>
    <t>Comp. Lingue straniere</t>
  </si>
  <si>
    <t>P. M.</t>
  </si>
  <si>
    <t>Partec.</t>
  </si>
  <si>
    <t>Totale  P. V.</t>
  </si>
  <si>
    <t>Totale C. F.</t>
  </si>
  <si>
    <t>Totale Credito</t>
  </si>
  <si>
    <t>Int. e Imp. Dial. Ed.</t>
  </si>
  <si>
    <t>Assenze Totali</t>
  </si>
  <si>
    <t>&lt;=.025</t>
  </si>
  <si>
    <t>&lt;=0.5</t>
  </si>
  <si>
    <t>&lt;=0.75</t>
  </si>
  <si>
    <t>&lt;=.99</t>
  </si>
  <si>
    <t xml:space="preserve"> </t>
  </si>
  <si>
    <t>Altri crediti formativi</t>
  </si>
  <si>
    <t>Religione</t>
  </si>
  <si>
    <t>VIA J. F. KENNEDY 1 - ALCAMO</t>
  </si>
  <si>
    <t>Risultato</t>
  </si>
  <si>
    <t>Il dirigente scolastico</t>
  </si>
  <si>
    <t>(Prof. Fernando Cataldo)</t>
  </si>
  <si>
    <t>Condotta</t>
  </si>
  <si>
    <r>
      <t xml:space="preserve">                    </t>
    </r>
    <r>
      <rPr>
        <b/>
        <sz val="12"/>
        <rFont val="Times New Roman"/>
        <family val="1"/>
      </rPr>
      <t xml:space="preserve">ISTITUTO TECNICO STATALE COMM.LE - PROGRAMMATORI - GEOMETRI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"G. CARUSO"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</t>
    </r>
    <r>
      <rPr>
        <b/>
        <sz val="4"/>
        <rFont val="Times New Roman"/>
        <family val="1"/>
      </rPr>
      <t xml:space="preserve"> .</t>
    </r>
    <r>
      <rPr>
        <b/>
        <sz val="14"/>
        <rFont val="Times New Roman"/>
        <family val="1"/>
      </rPr>
      <t xml:space="preserve">           </t>
    </r>
  </si>
  <si>
    <t>Classe</t>
  </si>
  <si>
    <t>Sezione</t>
  </si>
  <si>
    <t>Sez.</t>
  </si>
  <si>
    <t xml:space="preserve">                    ISTITUTO TECNICO STATALE COMM.LE - PROGRAMMATORI - GEOMETRI                                                                                                                                                                                "G. CARUSO"                                  .           </t>
  </si>
  <si>
    <t xml:space="preserve">Debiti  Formativi            </t>
  </si>
  <si>
    <t>Promossi     Si/No</t>
  </si>
  <si>
    <t>Punti delle Variabili (P.V.)</t>
  </si>
  <si>
    <t>Credito Formativo (C. F.)</t>
  </si>
  <si>
    <t>Promossa alla classe successiva</t>
  </si>
  <si>
    <t>Promosso alla classe successiva</t>
  </si>
  <si>
    <t>Promosso ai sensi dell'O.M.n.90/2001 art.13 comma 5</t>
  </si>
  <si>
    <t>Promossa ai sensi dell'O.M.n.90/2001 art.13 comma 5</t>
  </si>
  <si>
    <t>Non ammesso alla classe successiva</t>
  </si>
  <si>
    <t>Non ammessa alla classe successiva</t>
  </si>
  <si>
    <t>Sesso</t>
  </si>
  <si>
    <t xml:space="preserve">  Religione</t>
  </si>
  <si>
    <t xml:space="preserve">  Condotta</t>
  </si>
  <si>
    <t>Credito a. corr.</t>
  </si>
  <si>
    <t>Credito a. prec.</t>
  </si>
  <si>
    <t>Credito totale</t>
  </si>
  <si>
    <t>Credito Anni Precedenti</t>
  </si>
  <si>
    <t xml:space="preserve">     SCRUTINIO FINALE              </t>
  </si>
  <si>
    <t xml:space="preserve">S C R U T I N I                                                                                                                       (Fase Iniziale)   </t>
  </si>
  <si>
    <t>Numero Massimo di insufficienze</t>
  </si>
  <si>
    <t xml:space="preserve">Alcamo  </t>
  </si>
  <si>
    <t>________________________</t>
  </si>
  <si>
    <t xml:space="preserve">   </t>
  </si>
  <si>
    <t>Totale assenze</t>
  </si>
  <si>
    <t>Totale Assenze</t>
  </si>
  <si>
    <t>Informatica</t>
  </si>
  <si>
    <t>Ec. Pol. e Sci. Fin</t>
  </si>
  <si>
    <t>MERC</t>
  </si>
  <si>
    <r>
      <t xml:space="preserve">ATTENZIONE!!!!!!!   </t>
    </r>
    <r>
      <rPr>
        <b/>
        <sz val="14"/>
        <color indexed="10"/>
        <rFont val="Times New Roman"/>
        <family val="1"/>
      </rPr>
      <t xml:space="preserve">                NON PROVARE A MODIFICARE NULLA DA QUA' IN POI</t>
    </r>
  </si>
  <si>
    <t>Prof. Girolamo Scaglione</t>
  </si>
  <si>
    <t>ATTENZIONE!!!!!                                                                                                           NON TOCCARE NIENTE IN QUESTO FOGLIO NE' ELIMINARLO</t>
  </si>
  <si>
    <t>Ins. Gravi</t>
  </si>
  <si>
    <t>Insuff.   Grave</t>
  </si>
  <si>
    <t>&lt; 4</t>
  </si>
  <si>
    <t>Ins. Totali</t>
  </si>
  <si>
    <r>
      <t>IMPORTANTE!!!!</t>
    </r>
    <r>
      <rPr>
        <sz val="14"/>
        <rFont val="Times New Roman"/>
        <family val="1"/>
      </rPr>
      <t xml:space="preserve">    Per calcolare correttamente la media togliere la protezione al foglio e modificare manualmente i </t>
    </r>
    <r>
      <rPr>
        <sz val="14"/>
        <color indexed="10"/>
        <rFont val="Times New Roman"/>
        <family val="1"/>
      </rPr>
      <t>6,0</t>
    </r>
    <r>
      <rPr>
        <sz val="14"/>
        <rFont val="Times New Roman"/>
        <family val="1"/>
      </rPr>
      <t xml:space="preserve"> in 6</t>
    </r>
  </si>
  <si>
    <t>L7</t>
  </si>
  <si>
    <t>L8</t>
  </si>
  <si>
    <t>L9</t>
  </si>
  <si>
    <t>L10</t>
  </si>
  <si>
    <t>L11</t>
  </si>
  <si>
    <t>L12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</si>
</sst>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;;;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33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4"/>
      <name val="Times New Roman"/>
      <family val="1"/>
    </font>
    <font>
      <b/>
      <sz val="26"/>
      <color indexed="10"/>
      <name val="Times New Roman"/>
      <family val="1"/>
    </font>
    <font>
      <b/>
      <sz val="8"/>
      <name val="Tahoma"/>
      <family val="2"/>
    </font>
    <font>
      <b/>
      <sz val="14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20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5"/>
      <name val="Times New Roman"/>
      <family val="1"/>
    </font>
    <font>
      <b/>
      <sz val="16"/>
      <color indexed="10"/>
      <name val="Arial"/>
      <family val="2"/>
    </font>
    <font>
      <b/>
      <sz val="8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name val="Tahoma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8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n"/>
      <bottom style="double"/>
    </border>
    <border>
      <left style="thick"/>
      <right style="thin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2" borderId="7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textRotation="90"/>
    </xf>
    <xf numFmtId="0" fontId="2" fillId="3" borderId="13" xfId="0" applyFont="1" applyFill="1" applyBorder="1" applyAlignment="1">
      <alignment horizontal="center" textRotation="90"/>
    </xf>
    <xf numFmtId="0" fontId="2" fillId="3" borderId="14" xfId="0" applyFont="1" applyFill="1" applyBorder="1" applyAlignment="1">
      <alignment horizontal="center" textRotation="90"/>
    </xf>
    <xf numFmtId="0" fontId="2" fillId="3" borderId="15" xfId="0" applyFont="1" applyFill="1" applyBorder="1" applyAlignment="1">
      <alignment horizontal="center" textRotation="90"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2" fontId="4" fillId="2" borderId="17" xfId="0" applyNumberFormat="1" applyFont="1" applyFill="1" applyBorder="1" applyAlignment="1" applyProtection="1">
      <alignment horizontal="center" vertical="center" textRotation="90"/>
      <protection/>
    </xf>
    <xf numFmtId="0" fontId="4" fillId="2" borderId="18" xfId="0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2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textRotation="90" wrapText="1"/>
      <protection/>
    </xf>
    <xf numFmtId="0" fontId="2" fillId="2" borderId="21" xfId="0" applyFont="1" applyFill="1" applyBorder="1" applyAlignment="1" applyProtection="1">
      <alignment horizontal="center" vertical="center" textRotation="90"/>
      <protection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2" fontId="4" fillId="4" borderId="19" xfId="0" applyNumberFormat="1" applyFont="1" applyFill="1" applyBorder="1" applyAlignment="1" applyProtection="1">
      <alignment horizontal="center" vertical="center"/>
      <protection locked="0"/>
    </xf>
    <xf numFmtId="2" fontId="4" fillId="4" borderId="31" xfId="0" applyNumberFormat="1" applyFont="1" applyFill="1" applyBorder="1" applyAlignment="1" applyProtection="1">
      <alignment horizontal="center" vertical="center"/>
      <protection locked="0"/>
    </xf>
    <xf numFmtId="2" fontId="4" fillId="4" borderId="32" xfId="0" applyNumberFormat="1" applyFont="1" applyFill="1" applyBorder="1" applyAlignment="1" applyProtection="1">
      <alignment horizontal="center" vertical="center"/>
      <protection locked="0"/>
    </xf>
    <xf numFmtId="2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/>
    </xf>
    <xf numFmtId="2" fontId="4" fillId="4" borderId="35" xfId="0" applyNumberFormat="1" applyFont="1" applyFill="1" applyBorder="1" applyAlignment="1" applyProtection="1">
      <alignment horizontal="center" vertical="center"/>
      <protection/>
    </xf>
    <xf numFmtId="2" fontId="4" fillId="4" borderId="36" xfId="0" applyNumberFormat="1" applyFont="1" applyFill="1" applyBorder="1" applyAlignment="1" applyProtection="1">
      <alignment horizontal="center" vertical="center"/>
      <protection/>
    </xf>
    <xf numFmtId="2" fontId="4" fillId="4" borderId="37" xfId="0" applyNumberFormat="1" applyFont="1" applyFill="1" applyBorder="1" applyAlignment="1" applyProtection="1">
      <alignment horizontal="center" vertical="center"/>
      <protection/>
    </xf>
    <xf numFmtId="2" fontId="4" fillId="4" borderId="38" xfId="0" applyNumberFormat="1" applyFont="1" applyFill="1" applyBorder="1" applyAlignment="1" applyProtection="1">
      <alignment horizontal="center" vertical="center"/>
      <protection/>
    </xf>
    <xf numFmtId="2" fontId="4" fillId="4" borderId="39" xfId="0" applyNumberFormat="1" applyFont="1" applyFill="1" applyBorder="1" applyAlignment="1" applyProtection="1">
      <alignment horizontal="center" vertical="center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2" fontId="4" fillId="4" borderId="41" xfId="0" applyNumberFormat="1" applyFont="1" applyFill="1" applyBorder="1" applyAlignment="1" applyProtection="1">
      <alignment horizontal="center" vertical="center"/>
      <protection locked="0"/>
    </xf>
    <xf numFmtId="2" fontId="4" fillId="4" borderId="42" xfId="0" applyNumberFormat="1" applyFont="1" applyFill="1" applyBorder="1" applyAlignment="1" applyProtection="1">
      <alignment horizontal="center" vertical="center"/>
      <protection locked="0"/>
    </xf>
    <xf numFmtId="2" fontId="4" fillId="4" borderId="43" xfId="0" applyNumberFormat="1" applyFont="1" applyFill="1" applyBorder="1" applyAlignment="1" applyProtection="1">
      <alignment horizontal="center" vertical="center"/>
      <protection locked="0"/>
    </xf>
    <xf numFmtId="2" fontId="4" fillId="4" borderId="44" xfId="0" applyNumberFormat="1" applyFont="1" applyFill="1" applyBorder="1" applyAlignment="1" applyProtection="1">
      <alignment horizontal="center" vertical="center"/>
      <protection locked="0"/>
    </xf>
    <xf numFmtId="2" fontId="4" fillId="4" borderId="45" xfId="0" applyNumberFormat="1" applyFont="1" applyFill="1" applyBorder="1" applyAlignment="1" applyProtection="1">
      <alignment horizontal="center" vertical="center"/>
      <protection/>
    </xf>
    <xf numFmtId="2" fontId="4" fillId="4" borderId="46" xfId="0" applyNumberFormat="1" applyFont="1" applyFill="1" applyBorder="1" applyAlignment="1" applyProtection="1">
      <alignment horizontal="center" vertical="center"/>
      <protection/>
    </xf>
    <xf numFmtId="2" fontId="4" fillId="4" borderId="47" xfId="0" applyNumberFormat="1" applyFont="1" applyFill="1" applyBorder="1" applyAlignment="1" applyProtection="1">
      <alignment horizontal="center" vertical="center"/>
      <protection/>
    </xf>
    <xf numFmtId="2" fontId="4" fillId="4" borderId="48" xfId="0" applyNumberFormat="1" applyFont="1" applyFill="1" applyBorder="1" applyAlignment="1" applyProtection="1">
      <alignment horizontal="center" vertical="center"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2" fillId="2" borderId="50" xfId="0" applyFont="1" applyFill="1" applyBorder="1" applyAlignment="1" applyProtection="1">
      <alignment horizontal="center" vertical="center"/>
      <protection/>
    </xf>
    <xf numFmtId="0" fontId="2" fillId="2" borderId="51" xfId="0" applyFont="1" applyFill="1" applyBorder="1" applyAlignment="1" applyProtection="1">
      <alignment horizontal="center" vertical="center"/>
      <protection/>
    </xf>
    <xf numFmtId="0" fontId="4" fillId="2" borderId="52" xfId="0" applyFont="1" applyFill="1" applyBorder="1" applyAlignment="1" applyProtection="1">
      <alignment horizontal="center" textRotation="90"/>
      <protection/>
    </xf>
    <xf numFmtId="0" fontId="4" fillId="2" borderId="52" xfId="0" applyFont="1" applyFill="1" applyBorder="1" applyAlignment="1" applyProtection="1">
      <alignment horizontal="center" vertical="center" wrapText="1"/>
      <protection/>
    </xf>
    <xf numFmtId="0" fontId="7" fillId="2" borderId="52" xfId="0" applyFont="1" applyFill="1" applyBorder="1" applyAlignment="1" applyProtection="1">
      <alignment horizontal="center" vertical="center" textRotation="90" wrapText="1"/>
      <protection/>
    </xf>
    <xf numFmtId="0" fontId="7" fillId="2" borderId="53" xfId="0" applyFont="1" applyFill="1" applyBorder="1" applyAlignment="1" applyProtection="1">
      <alignment horizontal="center" vertical="center" textRotation="90" wrapText="1"/>
      <protection/>
    </xf>
    <xf numFmtId="0" fontId="2" fillId="2" borderId="52" xfId="0" applyFont="1" applyFill="1" applyBorder="1" applyAlignment="1" applyProtection="1">
      <alignment horizontal="center" vertical="center"/>
      <protection/>
    </xf>
    <xf numFmtId="0" fontId="2" fillId="2" borderId="52" xfId="0" applyFont="1" applyFill="1" applyBorder="1" applyAlignment="1" applyProtection="1">
      <alignment horizontal="center" textRotation="90"/>
      <protection/>
    </xf>
    <xf numFmtId="0" fontId="2" fillId="2" borderId="5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/>
      <protection/>
    </xf>
    <xf numFmtId="0" fontId="2" fillId="2" borderId="56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57" xfId="0" applyFont="1" applyFill="1" applyBorder="1" applyAlignment="1" applyProtection="1">
      <alignment horizontal="center" vertical="center"/>
      <protection/>
    </xf>
    <xf numFmtId="0" fontId="2" fillId="2" borderId="58" xfId="0" applyFont="1" applyFill="1" applyBorder="1" applyAlignment="1" applyProtection="1">
      <alignment horizontal="center" vertical="center"/>
      <protection/>
    </xf>
    <xf numFmtId="0" fontId="2" fillId="2" borderId="59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left" vertical="center"/>
      <protection/>
    </xf>
    <xf numFmtId="0" fontId="2" fillId="2" borderId="32" xfId="0" applyFont="1" applyFill="1" applyBorder="1" applyAlignment="1" applyProtection="1">
      <alignment horizontal="center" vertical="center"/>
      <protection/>
    </xf>
    <xf numFmtId="0" fontId="2" fillId="2" borderId="60" xfId="0" applyFont="1" applyFill="1" applyBorder="1" applyAlignment="1" applyProtection="1">
      <alignment horizontal="center" vertical="center"/>
      <protection/>
    </xf>
    <xf numFmtId="0" fontId="2" fillId="2" borderId="61" xfId="0" applyFont="1" applyFill="1" applyBorder="1" applyAlignment="1" applyProtection="1">
      <alignment horizontal="center" vertical="center"/>
      <protection/>
    </xf>
    <xf numFmtId="0" fontId="2" fillId="2" borderId="62" xfId="0" applyFont="1" applyFill="1" applyBorder="1" applyAlignment="1" applyProtection="1">
      <alignment horizontal="center" vertical="center"/>
      <protection/>
    </xf>
    <xf numFmtId="0" fontId="2" fillId="2" borderId="63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left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2" fillId="2" borderId="64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20" xfId="0" applyFont="1" applyFill="1" applyBorder="1" applyAlignment="1" applyProtection="1">
      <alignment horizontal="center" textRotation="90"/>
      <protection/>
    </xf>
    <xf numFmtId="179" fontId="4" fillId="2" borderId="20" xfId="0" applyNumberFormat="1" applyFont="1" applyFill="1" applyBorder="1" applyAlignment="1" applyProtection="1">
      <alignment horizontal="center" textRotation="90"/>
      <protection/>
    </xf>
    <xf numFmtId="0" fontId="4" fillId="2" borderId="20" xfId="0" applyFont="1" applyFill="1" applyBorder="1" applyAlignment="1" applyProtection="1">
      <alignment horizontal="center" textRotation="90" wrapText="1"/>
      <protection/>
    </xf>
    <xf numFmtId="0" fontId="2" fillId="2" borderId="65" xfId="0" applyFont="1" applyFill="1" applyBorder="1" applyAlignment="1" applyProtection="1">
      <alignment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" fontId="2" fillId="2" borderId="66" xfId="0" applyNumberFormat="1" applyFont="1" applyFill="1" applyBorder="1" applyAlignment="1" applyProtection="1">
      <alignment horizontal="center" vertical="center"/>
      <protection locked="0"/>
    </xf>
    <xf numFmtId="1" fontId="2" fillId="2" borderId="67" xfId="0" applyNumberFormat="1" applyFont="1" applyFill="1" applyBorder="1" applyAlignment="1" applyProtection="1">
      <alignment horizontal="center" vertical="center"/>
      <protection locked="0"/>
    </xf>
    <xf numFmtId="1" fontId="2" fillId="2" borderId="68" xfId="0" applyNumberFormat="1" applyFont="1" applyFill="1" applyBorder="1" applyAlignment="1" applyProtection="1">
      <alignment horizontal="center" vertical="center"/>
      <protection locked="0"/>
    </xf>
    <xf numFmtId="1" fontId="2" fillId="2" borderId="69" xfId="0" applyNumberFormat="1" applyFont="1" applyFill="1" applyBorder="1" applyAlignment="1" applyProtection="1">
      <alignment horizontal="center" vertical="center"/>
      <protection locked="0"/>
    </xf>
    <xf numFmtId="2" fontId="4" fillId="4" borderId="45" xfId="0" applyNumberFormat="1" applyFont="1" applyFill="1" applyBorder="1" applyAlignment="1" applyProtection="1">
      <alignment horizontal="center" vertical="center"/>
      <protection locked="0"/>
    </xf>
    <xf numFmtId="2" fontId="4" fillId="4" borderId="46" xfId="0" applyNumberFormat="1" applyFont="1" applyFill="1" applyBorder="1" applyAlignment="1" applyProtection="1">
      <alignment horizontal="center" vertical="center"/>
      <protection locked="0"/>
    </xf>
    <xf numFmtId="2" fontId="4" fillId="4" borderId="47" xfId="0" applyNumberFormat="1" applyFont="1" applyFill="1" applyBorder="1" applyAlignment="1" applyProtection="1">
      <alignment horizontal="center" vertical="center"/>
      <protection locked="0"/>
    </xf>
    <xf numFmtId="2" fontId="4" fillId="4" borderId="48" xfId="0" applyNumberFormat="1" applyFont="1" applyFill="1" applyBorder="1" applyAlignment="1" applyProtection="1">
      <alignment horizontal="center" vertical="center"/>
      <protection locked="0"/>
    </xf>
    <xf numFmtId="0" fontId="4" fillId="4" borderId="70" xfId="0" applyFont="1" applyFill="1" applyBorder="1" applyAlignment="1" applyProtection="1">
      <alignment horizontal="center" vertical="center" wrapText="1"/>
      <protection/>
    </xf>
    <xf numFmtId="1" fontId="0" fillId="0" borderId="55" xfId="0" applyNumberFormat="1" applyFill="1" applyBorder="1" applyAlignment="1">
      <alignment horizontal="center"/>
    </xf>
    <xf numFmtId="2" fontId="4" fillId="4" borderId="66" xfId="0" applyNumberFormat="1" applyFont="1" applyFill="1" applyBorder="1" applyAlignment="1" applyProtection="1">
      <alignment horizontal="center" vertical="center"/>
      <protection/>
    </xf>
    <xf numFmtId="2" fontId="4" fillId="4" borderId="67" xfId="0" applyNumberFormat="1" applyFont="1" applyFill="1" applyBorder="1" applyAlignment="1" applyProtection="1">
      <alignment horizontal="center" vertical="center"/>
      <protection/>
    </xf>
    <xf numFmtId="2" fontId="4" fillId="4" borderId="68" xfId="0" applyNumberFormat="1" applyFont="1" applyFill="1" applyBorder="1" applyAlignment="1" applyProtection="1">
      <alignment horizontal="center" vertical="center"/>
      <protection/>
    </xf>
    <xf numFmtId="2" fontId="4" fillId="4" borderId="69" xfId="0" applyNumberFormat="1" applyFont="1" applyFill="1" applyBorder="1" applyAlignment="1" applyProtection="1">
      <alignment horizontal="center" vertical="center"/>
      <protection/>
    </xf>
    <xf numFmtId="2" fontId="4" fillId="4" borderId="12" xfId="0" applyNumberFormat="1" applyFont="1" applyFill="1" applyBorder="1" applyAlignment="1" applyProtection="1">
      <alignment horizontal="center" vertical="center"/>
      <protection/>
    </xf>
    <xf numFmtId="2" fontId="4" fillId="4" borderId="13" xfId="0" applyNumberFormat="1" applyFont="1" applyFill="1" applyBorder="1" applyAlignment="1" applyProtection="1">
      <alignment horizontal="center" vertical="center"/>
      <protection/>
    </xf>
    <xf numFmtId="2" fontId="4" fillId="4" borderId="14" xfId="0" applyNumberFormat="1" applyFont="1" applyFill="1" applyBorder="1" applyAlignment="1" applyProtection="1">
      <alignment horizontal="center" vertical="center"/>
      <protection/>
    </xf>
    <xf numFmtId="2" fontId="4" fillId="4" borderId="15" xfId="0" applyNumberFormat="1" applyFont="1" applyFill="1" applyBorder="1" applyAlignment="1" applyProtection="1">
      <alignment horizontal="center" vertical="center"/>
      <protection/>
    </xf>
    <xf numFmtId="0" fontId="3" fillId="2" borderId="71" xfId="0" applyFont="1" applyFill="1" applyBorder="1" applyAlignment="1" applyProtection="1">
      <alignment horizontal="center" vertical="center"/>
      <protection/>
    </xf>
    <xf numFmtId="0" fontId="1" fillId="5" borderId="71" xfId="0" applyFont="1" applyFill="1" applyBorder="1" applyAlignment="1" applyProtection="1">
      <alignment horizontal="center" vertical="center"/>
      <protection/>
    </xf>
    <xf numFmtId="0" fontId="3" fillId="5" borderId="72" xfId="0" applyFont="1" applyFill="1" applyBorder="1" applyAlignment="1" applyProtection="1">
      <alignment horizontal="center" vertical="center" wrapText="1"/>
      <protection/>
    </xf>
    <xf numFmtId="1" fontId="2" fillId="2" borderId="19" xfId="0" applyNumberFormat="1" applyFont="1" applyFill="1" applyBorder="1" applyAlignment="1" applyProtection="1">
      <alignment horizontal="center" vertical="center"/>
      <protection/>
    </xf>
    <xf numFmtId="1" fontId="2" fillId="2" borderId="31" xfId="0" applyNumberFormat="1" applyFont="1" applyFill="1" applyBorder="1" applyAlignment="1" applyProtection="1">
      <alignment horizontal="center" vertical="center"/>
      <protection/>
    </xf>
    <xf numFmtId="1" fontId="2" fillId="2" borderId="32" xfId="0" applyNumberFormat="1" applyFont="1" applyFill="1" applyBorder="1" applyAlignment="1" applyProtection="1">
      <alignment horizontal="center" vertical="center"/>
      <protection/>
    </xf>
    <xf numFmtId="1" fontId="2" fillId="2" borderId="33" xfId="0" applyNumberFormat="1" applyFont="1" applyFill="1" applyBorder="1" applyAlignment="1" applyProtection="1">
      <alignment horizontal="center" vertical="center"/>
      <protection/>
    </xf>
    <xf numFmtId="1" fontId="2" fillId="2" borderId="19" xfId="0" applyNumberFormat="1" applyFont="1" applyFill="1" applyBorder="1" applyAlignment="1" applyProtection="1">
      <alignment horizontal="center"/>
      <protection/>
    </xf>
    <xf numFmtId="1" fontId="2" fillId="2" borderId="31" xfId="0" applyNumberFormat="1" applyFont="1" applyFill="1" applyBorder="1" applyAlignment="1" applyProtection="1">
      <alignment horizontal="center"/>
      <protection/>
    </xf>
    <xf numFmtId="1" fontId="2" fillId="2" borderId="32" xfId="0" applyNumberFormat="1" applyFont="1" applyFill="1" applyBorder="1" applyAlignment="1" applyProtection="1">
      <alignment horizontal="center"/>
      <protection/>
    </xf>
    <xf numFmtId="1" fontId="2" fillId="2" borderId="33" xfId="0" applyNumberFormat="1" applyFont="1" applyFill="1" applyBorder="1" applyAlignment="1" applyProtection="1">
      <alignment horizont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1" fillId="2" borderId="73" xfId="0" applyFont="1" applyFill="1" applyBorder="1" applyAlignment="1">
      <alignment horizontal="center" vertical="center" wrapText="1"/>
    </xf>
    <xf numFmtId="1" fontId="14" fillId="2" borderId="74" xfId="0" applyNumberFormat="1" applyFont="1" applyFill="1" applyBorder="1" applyAlignment="1" applyProtection="1">
      <alignment horizontal="center" vertical="center"/>
      <protection locked="0"/>
    </xf>
    <xf numFmtId="1" fontId="7" fillId="2" borderId="75" xfId="0" applyNumberFormat="1" applyFont="1" applyFill="1" applyBorder="1" applyAlignment="1" applyProtection="1">
      <alignment vertical="center"/>
      <protection locked="0"/>
    </xf>
    <xf numFmtId="0" fontId="7" fillId="2" borderId="75" xfId="0" applyFont="1" applyFill="1" applyBorder="1" applyAlignment="1" applyProtection="1">
      <alignment vertical="center"/>
      <protection locked="0"/>
    </xf>
    <xf numFmtId="2" fontId="2" fillId="2" borderId="31" xfId="0" applyNumberFormat="1" applyFont="1" applyFill="1" applyBorder="1" applyAlignment="1" applyProtection="1">
      <alignment horizontal="center" vertical="center"/>
      <protection/>
    </xf>
    <xf numFmtId="2" fontId="2" fillId="2" borderId="32" xfId="0" applyNumberFormat="1" applyFont="1" applyFill="1" applyBorder="1" applyAlignment="1" applyProtection="1">
      <alignment horizontal="center" vertical="center"/>
      <protection/>
    </xf>
    <xf numFmtId="2" fontId="2" fillId="2" borderId="33" xfId="0" applyNumberFormat="1" applyFont="1" applyFill="1" applyBorder="1" applyAlignment="1" applyProtection="1">
      <alignment horizontal="center" vertical="center"/>
      <protection/>
    </xf>
    <xf numFmtId="1" fontId="14" fillId="2" borderId="76" xfId="0" applyNumberFormat="1" applyFont="1" applyFill="1" applyBorder="1" applyAlignment="1" applyProtection="1">
      <alignment horizontal="center" vertical="center"/>
      <protection locked="0"/>
    </xf>
    <xf numFmtId="1" fontId="7" fillId="2" borderId="77" xfId="0" applyNumberFormat="1" applyFont="1" applyFill="1" applyBorder="1" applyAlignment="1" applyProtection="1">
      <alignment vertical="center"/>
      <protection locked="0"/>
    </xf>
    <xf numFmtId="0" fontId="7" fillId="2" borderId="77" xfId="0" applyFont="1" applyFill="1" applyBorder="1" applyAlignment="1" applyProtection="1">
      <alignment vertical="center"/>
      <protection locked="0"/>
    </xf>
    <xf numFmtId="1" fontId="14" fillId="2" borderId="78" xfId="0" applyNumberFormat="1" applyFont="1" applyFill="1" applyBorder="1" applyAlignment="1" applyProtection="1">
      <alignment horizontal="center" vertical="center"/>
      <protection locked="0"/>
    </xf>
    <xf numFmtId="1" fontId="7" fillId="2" borderId="79" xfId="0" applyNumberFormat="1" applyFont="1" applyFill="1" applyBorder="1" applyAlignment="1" applyProtection="1">
      <alignment vertical="center"/>
      <protection locked="0"/>
    </xf>
    <xf numFmtId="0" fontId="7" fillId="2" borderId="79" xfId="0" applyFont="1" applyFill="1" applyBorder="1" applyAlignment="1" applyProtection="1">
      <alignment vertical="center"/>
      <protection locked="0"/>
    </xf>
    <xf numFmtId="1" fontId="14" fillId="2" borderId="80" xfId="0" applyNumberFormat="1" applyFont="1" applyFill="1" applyBorder="1" applyAlignment="1" applyProtection="1">
      <alignment horizontal="center" vertical="center"/>
      <protection locked="0"/>
    </xf>
    <xf numFmtId="1" fontId="7" fillId="2" borderId="81" xfId="0" applyNumberFormat="1" applyFont="1" applyFill="1" applyBorder="1" applyAlignment="1" applyProtection="1">
      <alignment vertical="center"/>
      <protection locked="0"/>
    </xf>
    <xf numFmtId="0" fontId="7" fillId="2" borderId="81" xfId="0" applyFont="1" applyFill="1" applyBorder="1" applyAlignment="1" applyProtection="1">
      <alignment vertical="center"/>
      <protection locked="0"/>
    </xf>
    <xf numFmtId="1" fontId="14" fillId="2" borderId="82" xfId="0" applyNumberFormat="1" applyFont="1" applyFill="1" applyBorder="1" applyAlignment="1" applyProtection="1">
      <alignment horizontal="center" vertical="center"/>
      <protection locked="0"/>
    </xf>
    <xf numFmtId="1" fontId="7" fillId="2" borderId="83" xfId="0" applyNumberFormat="1" applyFont="1" applyFill="1" applyBorder="1" applyAlignment="1" applyProtection="1">
      <alignment vertical="center"/>
      <protection locked="0"/>
    </xf>
    <xf numFmtId="0" fontId="7" fillId="2" borderId="83" xfId="0" applyFont="1" applyFill="1" applyBorder="1" applyAlignment="1" applyProtection="1">
      <alignment vertical="center"/>
      <protection locked="0"/>
    </xf>
    <xf numFmtId="1" fontId="0" fillId="0" borderId="57" xfId="0" applyNumberFormat="1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1" fontId="0" fillId="0" borderId="62" xfId="0" applyNumberFormat="1" applyFill="1" applyBorder="1" applyAlignment="1">
      <alignment horizontal="center"/>
    </xf>
    <xf numFmtId="0" fontId="15" fillId="5" borderId="72" xfId="0" applyFont="1" applyFill="1" applyBorder="1" applyAlignment="1" applyProtection="1">
      <alignment horizontal="center" vertical="center" wrapText="1"/>
      <protection/>
    </xf>
    <xf numFmtId="0" fontId="15" fillId="5" borderId="72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textRotation="90"/>
    </xf>
    <xf numFmtId="0" fontId="19" fillId="0" borderId="0" xfId="0" applyFont="1" applyFill="1" applyBorder="1" applyAlignment="1">
      <alignment horizontal="center" textRotation="90" wrapText="1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8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4" borderId="55" xfId="0" applyNumberFormat="1" applyFont="1" applyFill="1" applyBorder="1" applyAlignment="1" applyProtection="1">
      <alignment horizontal="center" vertical="center"/>
      <protection/>
    </xf>
    <xf numFmtId="1" fontId="4" fillId="4" borderId="57" xfId="0" applyNumberFormat="1" applyFont="1" applyFill="1" applyBorder="1" applyAlignment="1" applyProtection="1">
      <alignment horizontal="center" vertical="center"/>
      <protection/>
    </xf>
    <xf numFmtId="1" fontId="4" fillId="4" borderId="60" xfId="0" applyNumberFormat="1" applyFont="1" applyFill="1" applyBorder="1" applyAlignment="1" applyProtection="1">
      <alignment horizontal="center" vertical="center"/>
      <protection/>
    </xf>
    <xf numFmtId="1" fontId="4" fillId="4" borderId="6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" fontId="2" fillId="2" borderId="33" xfId="0" applyNumberFormat="1" applyFont="1" applyFill="1" applyBorder="1" applyAlignment="1" applyProtection="1">
      <alignment horizontal="center" vertical="center"/>
      <protection locked="0"/>
    </xf>
    <xf numFmtId="1" fontId="26" fillId="2" borderId="17" xfId="0" applyNumberFormat="1" applyFont="1" applyFill="1" applyBorder="1" applyAlignment="1" applyProtection="1">
      <alignment horizontal="center" textRotation="90"/>
      <protection/>
    </xf>
    <xf numFmtId="1" fontId="7" fillId="2" borderId="17" xfId="0" applyNumberFormat="1" applyFont="1" applyFill="1" applyBorder="1" applyAlignment="1" applyProtection="1">
      <alignment horizontal="center" textRotation="90"/>
      <protection/>
    </xf>
    <xf numFmtId="0" fontId="13" fillId="0" borderId="0" xfId="0" applyFont="1" applyAlignment="1">
      <alignment horizontal="center"/>
    </xf>
    <xf numFmtId="0" fontId="9" fillId="5" borderId="84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 wrapText="1"/>
      <protection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30" fillId="0" borderId="85" xfId="0" applyFont="1" applyFill="1" applyBorder="1" applyAlignment="1">
      <alignment horizontal="center" vertical="top" wrapText="1"/>
    </xf>
    <xf numFmtId="0" fontId="9" fillId="5" borderId="86" xfId="0" applyFont="1" applyFill="1" applyBorder="1" applyAlignment="1" applyProtection="1">
      <alignment horizontal="center" vertical="center" wrapText="1"/>
      <protection/>
    </xf>
    <xf numFmtId="0" fontId="9" fillId="5" borderId="73" xfId="0" applyFont="1" applyFill="1" applyBorder="1" applyAlignment="1" applyProtection="1">
      <alignment horizontal="center" vertical="center" wrapText="1"/>
      <protection/>
    </xf>
    <xf numFmtId="0" fontId="27" fillId="6" borderId="86" xfId="0" applyFont="1" applyFill="1" applyBorder="1" applyAlignment="1" applyProtection="1">
      <alignment horizontal="center" vertical="center" wrapText="1"/>
      <protection/>
    </xf>
    <xf numFmtId="0" fontId="27" fillId="6" borderId="73" xfId="0" applyFont="1" applyFill="1" applyBorder="1" applyAlignment="1" applyProtection="1">
      <alignment horizontal="center" vertical="center" wrapText="1"/>
      <protection/>
    </xf>
    <xf numFmtId="0" fontId="4" fillId="2" borderId="73" xfId="0" applyFont="1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textRotation="90"/>
    </xf>
    <xf numFmtId="0" fontId="4" fillId="2" borderId="8" xfId="0" applyFont="1" applyFill="1" applyBorder="1" applyAlignment="1">
      <alignment horizontal="center" textRotation="90"/>
    </xf>
    <xf numFmtId="0" fontId="3" fillId="2" borderId="88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textRotation="90" wrapText="1"/>
    </xf>
    <xf numFmtId="1" fontId="11" fillId="7" borderId="73" xfId="0" applyNumberFormat="1" applyFont="1" applyFill="1" applyBorder="1" applyAlignment="1" applyProtection="1">
      <alignment horizontal="center" vertical="center"/>
      <protection locked="0"/>
    </xf>
    <xf numFmtId="0" fontId="11" fillId="0" borderId="73" xfId="0" applyFont="1" applyFill="1" applyBorder="1" applyAlignment="1">
      <alignment horizontal="center" vertical="center"/>
    </xf>
    <xf numFmtId="0" fontId="11" fillId="7" borderId="7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6" fillId="0" borderId="85" xfId="0" applyFont="1" applyFill="1" applyBorder="1" applyAlignment="1">
      <alignment horizontal="center" vertical="top" wrapText="1"/>
    </xf>
    <xf numFmtId="0" fontId="1" fillId="5" borderId="71" xfId="0" applyFont="1" applyFill="1" applyBorder="1" applyAlignment="1" applyProtection="1">
      <alignment horizontal="center" vertical="center"/>
      <protection/>
    </xf>
    <xf numFmtId="0" fontId="1" fillId="5" borderId="84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1" fillId="2" borderId="71" xfId="0" applyFont="1" applyFill="1" applyBorder="1" applyAlignment="1" applyProtection="1">
      <alignment horizontal="center" vertical="center"/>
      <protection/>
    </xf>
    <xf numFmtId="0" fontId="3" fillId="2" borderId="71" xfId="0" applyFont="1" applyFill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4" fillId="2" borderId="93" xfId="0" applyFont="1" applyFill="1" applyBorder="1" applyAlignment="1" applyProtection="1">
      <alignment horizontal="center" vertical="center"/>
      <protection/>
    </xf>
    <xf numFmtId="0" fontId="4" fillId="2" borderId="94" xfId="0" applyFont="1" applyFill="1" applyBorder="1" applyAlignment="1" applyProtection="1">
      <alignment horizontal="center" vertical="center"/>
      <protection/>
    </xf>
    <xf numFmtId="0" fontId="4" fillId="2" borderId="95" xfId="0" applyFont="1" applyFill="1" applyBorder="1" applyAlignment="1" applyProtection="1">
      <alignment horizontal="center" vertical="center"/>
      <protection/>
    </xf>
    <xf numFmtId="0" fontId="4" fillId="4" borderId="96" xfId="0" applyFont="1" applyFill="1" applyBorder="1" applyAlignment="1" applyProtection="1">
      <alignment horizontal="center" vertical="center" wrapText="1"/>
      <protection/>
    </xf>
    <xf numFmtId="0" fontId="4" fillId="4" borderId="97" xfId="0" applyFont="1" applyFill="1" applyBorder="1" applyAlignment="1" applyProtection="1">
      <alignment horizontal="center" vertical="center" wrapText="1"/>
      <protection/>
    </xf>
    <xf numFmtId="0" fontId="4" fillId="4" borderId="98" xfId="0" applyFont="1" applyFill="1" applyBorder="1" applyAlignment="1" applyProtection="1">
      <alignment horizontal="center" vertical="center" wrapText="1"/>
      <protection/>
    </xf>
    <xf numFmtId="0" fontId="4" fillId="4" borderId="99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100" xfId="0" applyFont="1" applyFill="1" applyBorder="1" applyAlignment="1" applyProtection="1">
      <alignment horizontal="center" vertical="center" wrapText="1"/>
      <protection/>
    </xf>
    <xf numFmtId="0" fontId="4" fillId="4" borderId="101" xfId="0" applyFont="1" applyFill="1" applyBorder="1" applyAlignment="1" applyProtection="1">
      <alignment horizontal="center" vertical="center" wrapText="1"/>
      <protection/>
    </xf>
    <xf numFmtId="2" fontId="4" fillId="4" borderId="94" xfId="0" applyNumberFormat="1" applyFont="1" applyFill="1" applyBorder="1" applyAlignment="1" applyProtection="1">
      <alignment horizontal="center" vertical="center"/>
      <protection/>
    </xf>
    <xf numFmtId="2" fontId="4" fillId="4" borderId="102" xfId="0" applyNumberFormat="1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 applyProtection="1">
      <alignment horizontal="center" vertical="center"/>
      <protection/>
    </xf>
    <xf numFmtId="0" fontId="4" fillId="2" borderId="103" xfId="0" applyFont="1" applyFill="1" applyBorder="1" applyAlignment="1" applyProtection="1">
      <alignment horizontal="center" vertical="center"/>
      <protection/>
    </xf>
    <xf numFmtId="0" fontId="4" fillId="2" borderId="104" xfId="0" applyFont="1" applyFill="1" applyBorder="1" applyAlignment="1" applyProtection="1">
      <alignment horizontal="center" vertical="center"/>
      <protection/>
    </xf>
    <xf numFmtId="0" fontId="2" fillId="2" borderId="105" xfId="0" applyFont="1" applyFill="1" applyBorder="1" applyAlignment="1" applyProtection="1">
      <alignment horizontal="center" vertical="center" textRotation="90"/>
      <protection/>
    </xf>
    <xf numFmtId="0" fontId="2" fillId="2" borderId="58" xfId="0" applyFont="1" applyFill="1" applyBorder="1" applyAlignment="1" applyProtection="1">
      <alignment horizontal="center" vertical="center" textRotation="90"/>
      <protection/>
    </xf>
    <xf numFmtId="0" fontId="2" fillId="2" borderId="106" xfId="0" applyFont="1" applyFill="1" applyBorder="1" applyAlignment="1" applyProtection="1">
      <alignment horizontal="center" vertical="center" textRotation="90"/>
      <protection/>
    </xf>
    <xf numFmtId="0" fontId="2" fillId="2" borderId="107" xfId="0" applyFont="1" applyFill="1" applyBorder="1" applyAlignment="1" applyProtection="1">
      <alignment horizontal="center" vertical="center" textRotation="90"/>
      <protection/>
    </xf>
    <xf numFmtId="0" fontId="2" fillId="2" borderId="64" xfId="0" applyFont="1" applyFill="1" applyBorder="1" applyAlignment="1" applyProtection="1">
      <alignment horizontal="center" vertical="center" textRotation="90"/>
      <protection/>
    </xf>
    <xf numFmtId="0" fontId="2" fillId="2" borderId="108" xfId="0" applyFont="1" applyFill="1" applyBorder="1" applyAlignment="1" applyProtection="1">
      <alignment horizontal="center" vertical="center" textRotation="90"/>
      <protection/>
    </xf>
    <xf numFmtId="0" fontId="2" fillId="2" borderId="109" xfId="0" applyFont="1" applyFill="1" applyBorder="1" applyAlignment="1" applyProtection="1">
      <alignment horizontal="center" vertical="center" textRotation="90"/>
      <protection/>
    </xf>
    <xf numFmtId="0" fontId="2" fillId="2" borderId="61" xfId="0" applyFont="1" applyFill="1" applyBorder="1" applyAlignment="1" applyProtection="1">
      <alignment horizontal="center" vertical="center" textRotation="90"/>
      <protection/>
    </xf>
    <xf numFmtId="0" fontId="2" fillId="2" borderId="110" xfId="0" applyFont="1" applyFill="1" applyBorder="1" applyAlignment="1" applyProtection="1">
      <alignment horizontal="center" vertical="center" textRotation="90"/>
      <protection/>
    </xf>
    <xf numFmtId="0" fontId="2" fillId="2" borderId="111" xfId="0" applyFont="1" applyFill="1" applyBorder="1" applyAlignment="1" applyProtection="1">
      <alignment horizontal="center" vertical="center" textRotation="90"/>
      <protection/>
    </xf>
    <xf numFmtId="0" fontId="2" fillId="2" borderId="112" xfId="0" applyFont="1" applyFill="1" applyBorder="1" applyAlignment="1" applyProtection="1">
      <alignment horizontal="center" vertical="center" textRotation="90"/>
      <protection/>
    </xf>
    <xf numFmtId="0" fontId="2" fillId="2" borderId="113" xfId="0" applyFont="1" applyFill="1" applyBorder="1" applyAlignment="1" applyProtection="1">
      <alignment horizontal="center" vertical="center" textRotation="90"/>
      <protection/>
    </xf>
    <xf numFmtId="0" fontId="2" fillId="2" borderId="114" xfId="0" applyFont="1" applyFill="1" applyBorder="1" applyAlignment="1" applyProtection="1">
      <alignment horizontal="center" vertical="center" textRotation="90"/>
      <protection/>
    </xf>
    <xf numFmtId="0" fontId="2" fillId="2" borderId="115" xfId="0" applyFont="1" applyFill="1" applyBorder="1" applyAlignment="1" applyProtection="1">
      <alignment horizontal="center" vertical="center" textRotation="90"/>
      <protection/>
    </xf>
    <xf numFmtId="0" fontId="2" fillId="2" borderId="116" xfId="0" applyFont="1" applyFill="1" applyBorder="1" applyAlignment="1" applyProtection="1">
      <alignment horizontal="center" vertical="center" textRotation="90"/>
      <protection/>
    </xf>
    <xf numFmtId="0" fontId="2" fillId="2" borderId="117" xfId="0" applyFont="1" applyFill="1" applyBorder="1" applyAlignment="1" applyProtection="1">
      <alignment horizontal="center" vertical="center" textRotation="90"/>
      <protection/>
    </xf>
    <xf numFmtId="0" fontId="2" fillId="2" borderId="91" xfId="0" applyFont="1" applyFill="1" applyBorder="1" applyAlignment="1" applyProtection="1">
      <alignment horizontal="center" vertical="center" textRotation="90"/>
      <protection/>
    </xf>
    <xf numFmtId="0" fontId="2" fillId="2" borderId="92" xfId="0" applyFont="1" applyFill="1" applyBorder="1" applyAlignment="1" applyProtection="1">
      <alignment horizontal="center" vertical="center" textRotation="90"/>
      <protection/>
    </xf>
    <xf numFmtId="0" fontId="2" fillId="2" borderId="66" xfId="0" applyFont="1" applyFill="1" applyBorder="1" applyAlignment="1" applyProtection="1">
      <alignment horizontal="center" vertical="center" textRotation="90"/>
      <protection/>
    </xf>
    <xf numFmtId="0" fontId="2" fillId="2" borderId="22" xfId="0" applyFont="1" applyFill="1" applyBorder="1" applyAlignment="1" applyProtection="1">
      <alignment horizontal="center" vertical="center" textRotation="90"/>
      <protection/>
    </xf>
    <xf numFmtId="0" fontId="2" fillId="2" borderId="67" xfId="0" applyFont="1" applyFill="1" applyBorder="1" applyAlignment="1" applyProtection="1">
      <alignment horizontal="center" vertical="center" textRotation="90"/>
      <protection/>
    </xf>
    <xf numFmtId="0" fontId="2" fillId="2" borderId="23" xfId="0" applyFont="1" applyFill="1" applyBorder="1" applyAlignment="1" applyProtection="1">
      <alignment horizontal="center" vertical="center" textRotation="90"/>
      <protection/>
    </xf>
    <xf numFmtId="0" fontId="3" fillId="2" borderId="72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2" borderId="72" xfId="0" applyFont="1" applyFill="1" applyBorder="1" applyAlignment="1" applyProtection="1">
      <alignment horizontal="center" vertical="center" wrapText="1"/>
      <protection/>
    </xf>
    <xf numFmtId="0" fontId="3" fillId="5" borderId="72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2" fillId="2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P4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2.7109375" style="0" customWidth="1"/>
    <col min="4" max="4" width="3.28125" style="0" customWidth="1"/>
    <col min="5" max="5" width="2.7109375" style="0" customWidth="1"/>
    <col min="6" max="6" width="3.28125" style="0" customWidth="1"/>
    <col min="7" max="7" width="2.7109375" style="0" customWidth="1"/>
    <col min="8" max="8" width="3.28125" style="0" customWidth="1"/>
    <col min="9" max="9" width="2.7109375" style="0" customWidth="1"/>
    <col min="10" max="10" width="3.28125" style="0" customWidth="1"/>
    <col min="11" max="11" width="2.7109375" style="0" customWidth="1"/>
    <col min="12" max="12" width="3.28125" style="0" customWidth="1"/>
    <col min="13" max="13" width="2.7109375" style="0" customWidth="1"/>
    <col min="14" max="14" width="3.28125" style="0" customWidth="1"/>
    <col min="15" max="15" width="2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2.7109375" style="0" customWidth="1"/>
    <col min="20" max="20" width="3.28125" style="0" customWidth="1"/>
    <col min="21" max="21" width="2.7109375" style="0" customWidth="1"/>
    <col min="22" max="22" width="3.28125" style="0" customWidth="1"/>
    <col min="23" max="23" width="2.7109375" style="0" customWidth="1"/>
    <col min="24" max="25" width="2.00390625" style="0" customWidth="1"/>
    <col min="26" max="26" width="2.140625" style="12" customWidth="1"/>
    <col min="27" max="29" width="9.28125" style="0" customWidth="1"/>
    <col min="30" max="30" width="6.28125" style="0" customWidth="1"/>
    <col min="31" max="31" width="42.57421875" style="0" customWidth="1"/>
    <col min="32" max="32" width="6.28125" style="0" customWidth="1"/>
    <col min="33" max="41" width="3.7109375" style="180" customWidth="1"/>
  </cols>
  <sheetData>
    <row r="1" spans="1:41" s="10" customFormat="1" ht="34.5" customHeight="1" thickBot="1" thickTop="1">
      <c r="A1" s="222" t="s">
        <v>58</v>
      </c>
      <c r="B1" s="223"/>
      <c r="C1" s="223"/>
      <c r="D1" s="223"/>
      <c r="E1" s="223"/>
      <c r="F1" s="223"/>
      <c r="G1" s="223"/>
      <c r="H1" s="216" t="s">
        <v>36</v>
      </c>
      <c r="I1" s="216"/>
      <c r="J1" s="225">
        <v>3</v>
      </c>
      <c r="K1" s="225"/>
      <c r="L1" s="226" t="s">
        <v>38</v>
      </c>
      <c r="M1" s="226"/>
      <c r="N1" s="227" t="s">
        <v>67</v>
      </c>
      <c r="O1" s="227"/>
      <c r="P1" s="227"/>
      <c r="Q1" s="227"/>
      <c r="R1" s="156"/>
      <c r="S1" s="212">
        <v>3</v>
      </c>
      <c r="T1" s="213"/>
      <c r="U1" s="216" t="s">
        <v>59</v>
      </c>
      <c r="V1" s="216"/>
      <c r="W1" s="216"/>
      <c r="X1" s="216"/>
      <c r="Y1" s="216"/>
      <c r="Z1" s="217"/>
      <c r="AA1" s="214" t="s">
        <v>72</v>
      </c>
      <c r="AB1" s="215"/>
      <c r="AC1" s="203" t="s">
        <v>73</v>
      </c>
      <c r="AE1" s="218" t="s">
        <v>68</v>
      </c>
      <c r="AG1" s="180"/>
      <c r="AH1" s="180"/>
      <c r="AI1" s="180"/>
      <c r="AJ1" s="180"/>
      <c r="AK1" s="180"/>
      <c r="AL1" s="180"/>
      <c r="AM1" s="180"/>
      <c r="AN1" s="180"/>
      <c r="AO1" s="180"/>
    </row>
    <row r="2" spans="1:41" s="10" customFormat="1" ht="41.25" customHeight="1" thickBot="1">
      <c r="A2" s="20"/>
      <c r="B2" s="17" t="s">
        <v>1</v>
      </c>
      <c r="C2" s="18" t="s">
        <v>50</v>
      </c>
      <c r="D2" s="220" t="s">
        <v>29</v>
      </c>
      <c r="E2" s="220"/>
      <c r="F2" s="221" t="s">
        <v>2</v>
      </c>
      <c r="G2" s="221"/>
      <c r="H2" s="221" t="s">
        <v>3</v>
      </c>
      <c r="I2" s="221"/>
      <c r="J2" s="221" t="s">
        <v>4</v>
      </c>
      <c r="K2" s="221"/>
      <c r="L2" s="220" t="s">
        <v>65</v>
      </c>
      <c r="M2" s="220"/>
      <c r="N2" s="221" t="s">
        <v>5</v>
      </c>
      <c r="O2" s="221"/>
      <c r="P2" s="221" t="s">
        <v>6</v>
      </c>
      <c r="Q2" s="221"/>
      <c r="R2" s="224" t="s">
        <v>66</v>
      </c>
      <c r="S2" s="224"/>
      <c r="T2" s="224" t="s">
        <v>7</v>
      </c>
      <c r="U2" s="224"/>
      <c r="V2" s="221" t="s">
        <v>8</v>
      </c>
      <c r="W2" s="221"/>
      <c r="X2" s="19"/>
      <c r="Y2" s="200" t="s">
        <v>71</v>
      </c>
      <c r="Z2" s="201" t="s">
        <v>74</v>
      </c>
      <c r="AA2" s="21" t="s">
        <v>56</v>
      </c>
      <c r="AB2" s="22" t="s">
        <v>41</v>
      </c>
      <c r="AC2" s="22" t="s">
        <v>63</v>
      </c>
      <c r="AE2" s="219"/>
      <c r="AG2" s="181" t="s">
        <v>2</v>
      </c>
      <c r="AH2" s="181" t="s">
        <v>3</v>
      </c>
      <c r="AI2" s="181" t="s">
        <v>4</v>
      </c>
      <c r="AJ2" s="181" t="s">
        <v>65</v>
      </c>
      <c r="AK2" s="181" t="s">
        <v>5</v>
      </c>
      <c r="AL2" s="181" t="s">
        <v>6</v>
      </c>
      <c r="AM2" s="182" t="s">
        <v>66</v>
      </c>
      <c r="AN2" s="182" t="s">
        <v>7</v>
      </c>
      <c r="AO2" s="181" t="s">
        <v>8</v>
      </c>
    </row>
    <row r="3" spans="1:42" s="10" customFormat="1" ht="15.75" customHeight="1">
      <c r="A3" s="9">
        <v>1</v>
      </c>
      <c r="B3" s="114" t="s">
        <v>27</v>
      </c>
      <c r="C3" s="115" t="s">
        <v>27</v>
      </c>
      <c r="D3" s="166" t="s">
        <v>27</v>
      </c>
      <c r="E3" s="167" t="s">
        <v>27</v>
      </c>
      <c r="F3" s="197" t="s">
        <v>27</v>
      </c>
      <c r="G3" s="159"/>
      <c r="H3" s="197" t="s">
        <v>27</v>
      </c>
      <c r="I3" s="159"/>
      <c r="J3" s="197" t="s">
        <v>27</v>
      </c>
      <c r="K3" s="159"/>
      <c r="L3" s="197" t="s">
        <v>27</v>
      </c>
      <c r="M3" s="159"/>
      <c r="N3" s="197" t="s">
        <v>27</v>
      </c>
      <c r="O3" s="159"/>
      <c r="P3" s="197" t="s">
        <v>27</v>
      </c>
      <c r="Q3" s="159"/>
      <c r="R3" s="197" t="s">
        <v>27</v>
      </c>
      <c r="S3" s="159"/>
      <c r="T3" s="197" t="s">
        <v>27</v>
      </c>
      <c r="U3" s="159"/>
      <c r="V3" s="197" t="s">
        <v>27</v>
      </c>
      <c r="W3" s="168" t="s">
        <v>27</v>
      </c>
      <c r="X3" s="23"/>
      <c r="Y3" s="145" t="str">
        <f>IF(B3=" "," ",COUNTIF(AG3:AO3,"&lt;4"))</f>
        <v> </v>
      </c>
      <c r="Z3" s="145" t="str">
        <f>IF(B3=" "," ",COUNTIF(AG3:AO3,"&lt;6"))</f>
        <v> </v>
      </c>
      <c r="AA3" s="196" t="s">
        <v>27</v>
      </c>
      <c r="AB3" s="124" t="str">
        <f>IF(B3=" "," ",IF(AP3&gt;0,"No",IF(Y3&gt;0,"No",IF(Z3&gt;$S$1,"No","Si"))))</f>
        <v> </v>
      </c>
      <c r="AC3" s="133" t="str">
        <f>IF(B3=" "," ",SUM(W3,U3,S3,Q3,O3,M3,K3,I3,G3,E3))</f>
        <v> </v>
      </c>
      <c r="AE3" s="219"/>
      <c r="AG3" s="183" t="str">
        <f>F3</f>
        <v> </v>
      </c>
      <c r="AH3" s="183" t="str">
        <f>H3</f>
        <v> </v>
      </c>
      <c r="AI3" s="183" t="str">
        <f>J3</f>
        <v> </v>
      </c>
      <c r="AJ3" s="183" t="str">
        <f>L3</f>
        <v> </v>
      </c>
      <c r="AK3" s="183" t="str">
        <f>N3</f>
        <v> </v>
      </c>
      <c r="AL3" s="183" t="str">
        <f>P3</f>
        <v> </v>
      </c>
      <c r="AM3" s="183" t="str">
        <f>R3</f>
        <v> </v>
      </c>
      <c r="AN3" s="183" t="str">
        <f>T3</f>
        <v> </v>
      </c>
      <c r="AO3" s="183" t="str">
        <f>V3</f>
        <v> </v>
      </c>
      <c r="AP3" s="202">
        <f>COUNTIF(AG3:AO3,"NC")</f>
        <v>0</v>
      </c>
    </row>
    <row r="4" spans="1:42" s="10" customFormat="1" ht="15.75" customHeight="1">
      <c r="A4" s="4">
        <v>2</v>
      </c>
      <c r="B4" s="116" t="s">
        <v>27</v>
      </c>
      <c r="C4" s="117" t="s">
        <v>27</v>
      </c>
      <c r="D4" s="157" t="s">
        <v>27</v>
      </c>
      <c r="E4" s="158" t="s">
        <v>27</v>
      </c>
      <c r="F4" s="197" t="s">
        <v>27</v>
      </c>
      <c r="G4" s="159"/>
      <c r="H4" s="197" t="s">
        <v>27</v>
      </c>
      <c r="I4" s="159"/>
      <c r="J4" s="197" t="s">
        <v>27</v>
      </c>
      <c r="K4" s="159"/>
      <c r="L4" s="197" t="s">
        <v>27</v>
      </c>
      <c r="M4" s="159"/>
      <c r="N4" s="197" t="s">
        <v>27</v>
      </c>
      <c r="O4" s="159"/>
      <c r="P4" s="197" t="s">
        <v>27</v>
      </c>
      <c r="Q4" s="159"/>
      <c r="R4" s="197" t="s">
        <v>27</v>
      </c>
      <c r="S4" s="159"/>
      <c r="T4" s="197" t="s">
        <v>27</v>
      </c>
      <c r="U4" s="159"/>
      <c r="V4" s="197" t="s">
        <v>27</v>
      </c>
      <c r="W4" s="159"/>
      <c r="X4" s="24"/>
      <c r="Y4" s="146" t="str">
        <f aca="true" t="shared" si="0" ref="Y4:Y32">IF(B4=" "," ",COUNTIF(AG4:AO4,"&lt;4"))</f>
        <v> </v>
      </c>
      <c r="Z4" s="146" t="str">
        <f aca="true" t="shared" si="1" ref="Z4:Z32">IF(B4=" "," ",COUNTIF(AG4:AO4,"&lt;6"))</f>
        <v> </v>
      </c>
      <c r="AA4" s="197" t="s">
        <v>27</v>
      </c>
      <c r="AB4" s="125" t="str">
        <f aca="true" t="shared" si="2" ref="AB4:AB32">IF(B4=" "," ",IF(AP4&gt;0,"No",IF(Y4&gt;0,"No",IF(Z4&gt;$S$1,"No","Si"))))</f>
        <v> </v>
      </c>
      <c r="AC4" s="175" t="str">
        <f aca="true" t="shared" si="3" ref="AC4:AC32">IF(B4=" "," ",SUM(W4,U4,S4,Q4,O4,M4,K4,I4,G4,E4))</f>
        <v> </v>
      </c>
      <c r="AE4" s="219"/>
      <c r="AG4" s="183" t="str">
        <f aca="true" t="shared" si="4" ref="AG4:AG32">F4</f>
        <v> </v>
      </c>
      <c r="AH4" s="183" t="str">
        <f aca="true" t="shared" si="5" ref="AH4:AH32">H4</f>
        <v> </v>
      </c>
      <c r="AI4" s="183" t="str">
        <f aca="true" t="shared" si="6" ref="AI4:AI32">J4</f>
        <v> </v>
      </c>
      <c r="AJ4" s="183" t="str">
        <f aca="true" t="shared" si="7" ref="AJ4:AJ32">L4</f>
        <v> </v>
      </c>
      <c r="AK4" s="183" t="str">
        <f aca="true" t="shared" si="8" ref="AK4:AK32">N4</f>
        <v> </v>
      </c>
      <c r="AL4" s="183" t="str">
        <f aca="true" t="shared" si="9" ref="AL4:AL32">P4</f>
        <v> </v>
      </c>
      <c r="AM4" s="183" t="str">
        <f aca="true" t="shared" si="10" ref="AM4:AM32">R4</f>
        <v> </v>
      </c>
      <c r="AN4" s="183" t="str">
        <f aca="true" t="shared" si="11" ref="AN4:AN32">T4</f>
        <v> </v>
      </c>
      <c r="AO4" s="183" t="str">
        <f aca="true" t="shared" si="12" ref="AO4:AO32">V4</f>
        <v> </v>
      </c>
      <c r="AP4" s="202">
        <f aca="true" t="shared" si="13" ref="AP4:AP32">COUNTIF(AG4:AO4,"NC")</f>
        <v>0</v>
      </c>
    </row>
    <row r="5" spans="1:42" s="10" customFormat="1" ht="15.75" customHeight="1">
      <c r="A5" s="4">
        <v>3</v>
      </c>
      <c r="B5" s="116" t="s">
        <v>27</v>
      </c>
      <c r="C5" s="117" t="s">
        <v>27</v>
      </c>
      <c r="D5" s="157" t="s">
        <v>27</v>
      </c>
      <c r="E5" s="158" t="s">
        <v>27</v>
      </c>
      <c r="F5" s="197" t="s">
        <v>27</v>
      </c>
      <c r="G5" s="159"/>
      <c r="H5" s="197" t="s">
        <v>27</v>
      </c>
      <c r="I5" s="159"/>
      <c r="J5" s="197" t="s">
        <v>27</v>
      </c>
      <c r="K5" s="159"/>
      <c r="L5" s="197" t="s">
        <v>27</v>
      </c>
      <c r="M5" s="159"/>
      <c r="N5" s="197" t="s">
        <v>27</v>
      </c>
      <c r="O5" s="159"/>
      <c r="P5" s="197" t="s">
        <v>27</v>
      </c>
      <c r="Q5" s="159"/>
      <c r="R5" s="197" t="s">
        <v>27</v>
      </c>
      <c r="S5" s="159"/>
      <c r="T5" s="197" t="s">
        <v>27</v>
      </c>
      <c r="U5" s="159"/>
      <c r="V5" s="197" t="s">
        <v>27</v>
      </c>
      <c r="W5" s="159"/>
      <c r="X5" s="24"/>
      <c r="Y5" s="146" t="str">
        <f t="shared" si="0"/>
        <v> </v>
      </c>
      <c r="Z5" s="146" t="str">
        <f t="shared" si="1"/>
        <v> </v>
      </c>
      <c r="AA5" s="197" t="s">
        <v>27</v>
      </c>
      <c r="AB5" s="125" t="str">
        <f t="shared" si="2"/>
        <v> </v>
      </c>
      <c r="AC5" s="175" t="str">
        <f t="shared" si="3"/>
        <v> </v>
      </c>
      <c r="AE5" s="219"/>
      <c r="AG5" s="183" t="str">
        <f t="shared" si="4"/>
        <v> </v>
      </c>
      <c r="AH5" s="183" t="str">
        <f t="shared" si="5"/>
        <v> </v>
      </c>
      <c r="AI5" s="183" t="str">
        <f t="shared" si="6"/>
        <v> </v>
      </c>
      <c r="AJ5" s="183" t="str">
        <f t="shared" si="7"/>
        <v> </v>
      </c>
      <c r="AK5" s="183" t="str">
        <f t="shared" si="8"/>
        <v> </v>
      </c>
      <c r="AL5" s="183" t="str">
        <f t="shared" si="9"/>
        <v> </v>
      </c>
      <c r="AM5" s="183" t="str">
        <f t="shared" si="10"/>
        <v> </v>
      </c>
      <c r="AN5" s="183" t="str">
        <f t="shared" si="11"/>
        <v> </v>
      </c>
      <c r="AO5" s="183" t="str">
        <f t="shared" si="12"/>
        <v> </v>
      </c>
      <c r="AP5" s="202">
        <f t="shared" si="13"/>
        <v>0</v>
      </c>
    </row>
    <row r="6" spans="1:42" s="10" customFormat="1" ht="15.75" customHeight="1">
      <c r="A6" s="4">
        <v>4</v>
      </c>
      <c r="B6" s="116" t="s">
        <v>27</v>
      </c>
      <c r="C6" s="117" t="s">
        <v>27</v>
      </c>
      <c r="D6" s="157" t="s">
        <v>27</v>
      </c>
      <c r="E6" s="158" t="s">
        <v>27</v>
      </c>
      <c r="F6" s="197" t="s">
        <v>27</v>
      </c>
      <c r="G6" s="159"/>
      <c r="H6" s="197" t="s">
        <v>27</v>
      </c>
      <c r="I6" s="159"/>
      <c r="J6" s="197" t="s">
        <v>27</v>
      </c>
      <c r="K6" s="159"/>
      <c r="L6" s="197" t="s">
        <v>27</v>
      </c>
      <c r="M6" s="159"/>
      <c r="N6" s="197" t="s">
        <v>27</v>
      </c>
      <c r="O6" s="159"/>
      <c r="P6" s="197" t="s">
        <v>27</v>
      </c>
      <c r="Q6" s="159"/>
      <c r="R6" s="197" t="s">
        <v>27</v>
      </c>
      <c r="S6" s="159"/>
      <c r="T6" s="197" t="s">
        <v>27</v>
      </c>
      <c r="U6" s="159"/>
      <c r="V6" s="197" t="s">
        <v>27</v>
      </c>
      <c r="W6" s="159"/>
      <c r="X6" s="24"/>
      <c r="Y6" s="146" t="str">
        <f t="shared" si="0"/>
        <v> </v>
      </c>
      <c r="Z6" s="146" t="str">
        <f t="shared" si="1"/>
        <v> </v>
      </c>
      <c r="AA6" s="197" t="s">
        <v>27</v>
      </c>
      <c r="AB6" s="125" t="str">
        <f t="shared" si="2"/>
        <v> </v>
      </c>
      <c r="AC6" s="175" t="str">
        <f t="shared" si="3"/>
        <v> </v>
      </c>
      <c r="AG6" s="183" t="str">
        <f t="shared" si="4"/>
        <v> </v>
      </c>
      <c r="AH6" s="183" t="str">
        <f t="shared" si="5"/>
        <v> </v>
      </c>
      <c r="AI6" s="183" t="str">
        <f t="shared" si="6"/>
        <v> </v>
      </c>
      <c r="AJ6" s="183" t="str">
        <f t="shared" si="7"/>
        <v> </v>
      </c>
      <c r="AK6" s="183" t="str">
        <f t="shared" si="8"/>
        <v> </v>
      </c>
      <c r="AL6" s="183" t="str">
        <f t="shared" si="9"/>
        <v> </v>
      </c>
      <c r="AM6" s="183" t="str">
        <f t="shared" si="10"/>
        <v> </v>
      </c>
      <c r="AN6" s="183" t="str">
        <f t="shared" si="11"/>
        <v> </v>
      </c>
      <c r="AO6" s="183" t="str">
        <f t="shared" si="12"/>
        <v> </v>
      </c>
      <c r="AP6" s="202">
        <f t="shared" si="13"/>
        <v>0</v>
      </c>
    </row>
    <row r="7" spans="1:42" s="10" customFormat="1" ht="15.75" customHeight="1" thickBot="1">
      <c r="A7" s="5">
        <v>5</v>
      </c>
      <c r="B7" s="118" t="s">
        <v>27</v>
      </c>
      <c r="C7" s="119" t="s">
        <v>27</v>
      </c>
      <c r="D7" s="169" t="s">
        <v>27</v>
      </c>
      <c r="E7" s="170" t="s">
        <v>27</v>
      </c>
      <c r="F7" s="198" t="s">
        <v>27</v>
      </c>
      <c r="G7" s="171"/>
      <c r="H7" s="198" t="s">
        <v>27</v>
      </c>
      <c r="I7" s="171"/>
      <c r="J7" s="198" t="s">
        <v>27</v>
      </c>
      <c r="K7" s="171"/>
      <c r="L7" s="198" t="s">
        <v>27</v>
      </c>
      <c r="M7" s="171"/>
      <c r="N7" s="198" t="s">
        <v>27</v>
      </c>
      <c r="O7" s="171"/>
      <c r="P7" s="198" t="s">
        <v>27</v>
      </c>
      <c r="Q7" s="171"/>
      <c r="R7" s="198" t="s">
        <v>27</v>
      </c>
      <c r="S7" s="171"/>
      <c r="T7" s="198" t="s">
        <v>27</v>
      </c>
      <c r="U7" s="171"/>
      <c r="V7" s="198" t="s">
        <v>27</v>
      </c>
      <c r="W7" s="171"/>
      <c r="X7" s="25"/>
      <c r="Y7" s="147" t="str">
        <f t="shared" si="0"/>
        <v> </v>
      </c>
      <c r="Z7" s="147" t="str">
        <f t="shared" si="1"/>
        <v> </v>
      </c>
      <c r="AA7" s="198" t="s">
        <v>27</v>
      </c>
      <c r="AB7" s="126" t="str">
        <f t="shared" si="2"/>
        <v> </v>
      </c>
      <c r="AC7" s="176" t="str">
        <f t="shared" si="3"/>
        <v> </v>
      </c>
      <c r="AG7" s="183" t="str">
        <f t="shared" si="4"/>
        <v> </v>
      </c>
      <c r="AH7" s="183" t="str">
        <f t="shared" si="5"/>
        <v> </v>
      </c>
      <c r="AI7" s="183" t="str">
        <f t="shared" si="6"/>
        <v> </v>
      </c>
      <c r="AJ7" s="183" t="str">
        <f t="shared" si="7"/>
        <v> </v>
      </c>
      <c r="AK7" s="183" t="str">
        <f t="shared" si="8"/>
        <v> </v>
      </c>
      <c r="AL7" s="183" t="str">
        <f t="shared" si="9"/>
        <v> </v>
      </c>
      <c r="AM7" s="183" t="str">
        <f t="shared" si="10"/>
        <v> </v>
      </c>
      <c r="AN7" s="183" t="str">
        <f t="shared" si="11"/>
        <v> </v>
      </c>
      <c r="AO7" s="183" t="str">
        <f t="shared" si="12"/>
        <v> </v>
      </c>
      <c r="AP7" s="202">
        <f t="shared" si="13"/>
        <v>0</v>
      </c>
    </row>
    <row r="8" spans="1:42" s="10" customFormat="1" ht="15.75" customHeight="1">
      <c r="A8" s="9">
        <v>6</v>
      </c>
      <c r="B8" s="114" t="s">
        <v>27</v>
      </c>
      <c r="C8" s="115" t="s">
        <v>27</v>
      </c>
      <c r="D8" s="166" t="s">
        <v>27</v>
      </c>
      <c r="E8" s="167"/>
      <c r="F8" s="196" t="s">
        <v>27</v>
      </c>
      <c r="G8" s="168"/>
      <c r="H8" s="196" t="s">
        <v>27</v>
      </c>
      <c r="I8" s="168"/>
      <c r="J8" s="196" t="s">
        <v>27</v>
      </c>
      <c r="K8" s="168"/>
      <c r="L8" s="196" t="s">
        <v>27</v>
      </c>
      <c r="M8" s="168"/>
      <c r="N8" s="196" t="s">
        <v>27</v>
      </c>
      <c r="O8" s="168"/>
      <c r="P8" s="196" t="s">
        <v>27</v>
      </c>
      <c r="Q8" s="168"/>
      <c r="R8" s="196" t="s">
        <v>27</v>
      </c>
      <c r="S8" s="168"/>
      <c r="T8" s="196" t="s">
        <v>27</v>
      </c>
      <c r="U8" s="168"/>
      <c r="V8" s="196" t="s">
        <v>27</v>
      </c>
      <c r="W8" s="168"/>
      <c r="X8" s="23"/>
      <c r="Y8" s="145" t="str">
        <f t="shared" si="0"/>
        <v> </v>
      </c>
      <c r="Z8" s="145" t="str">
        <f t="shared" si="1"/>
        <v> </v>
      </c>
      <c r="AA8" s="196" t="s">
        <v>27</v>
      </c>
      <c r="AB8" s="124" t="str">
        <f t="shared" si="2"/>
        <v> </v>
      </c>
      <c r="AC8" s="133" t="str">
        <f t="shared" si="3"/>
        <v> </v>
      </c>
      <c r="AG8" s="183" t="str">
        <f t="shared" si="4"/>
        <v> </v>
      </c>
      <c r="AH8" s="183" t="str">
        <f t="shared" si="5"/>
        <v> </v>
      </c>
      <c r="AI8" s="183" t="str">
        <f t="shared" si="6"/>
        <v> </v>
      </c>
      <c r="AJ8" s="183" t="str">
        <f t="shared" si="7"/>
        <v> </v>
      </c>
      <c r="AK8" s="183" t="str">
        <f t="shared" si="8"/>
        <v> </v>
      </c>
      <c r="AL8" s="183" t="str">
        <f t="shared" si="9"/>
        <v> </v>
      </c>
      <c r="AM8" s="183" t="str">
        <f t="shared" si="10"/>
        <v> </v>
      </c>
      <c r="AN8" s="183" t="str">
        <f t="shared" si="11"/>
        <v> </v>
      </c>
      <c r="AO8" s="183" t="str">
        <f t="shared" si="12"/>
        <v> </v>
      </c>
      <c r="AP8" s="202">
        <f t="shared" si="13"/>
        <v>0</v>
      </c>
    </row>
    <row r="9" spans="1:42" s="10" customFormat="1" ht="15.75" customHeight="1">
      <c r="A9" s="4">
        <v>7</v>
      </c>
      <c r="B9" s="116" t="s">
        <v>27</v>
      </c>
      <c r="C9" s="117" t="s">
        <v>27</v>
      </c>
      <c r="D9" s="157" t="s">
        <v>27</v>
      </c>
      <c r="E9" s="158"/>
      <c r="F9" s="197" t="s">
        <v>27</v>
      </c>
      <c r="G9" s="159"/>
      <c r="H9" s="197" t="s">
        <v>27</v>
      </c>
      <c r="I9" s="159"/>
      <c r="J9" s="197" t="s">
        <v>27</v>
      </c>
      <c r="K9" s="159"/>
      <c r="L9" s="197" t="s">
        <v>27</v>
      </c>
      <c r="M9" s="159"/>
      <c r="N9" s="197" t="s">
        <v>27</v>
      </c>
      <c r="O9" s="159"/>
      <c r="P9" s="197" t="s">
        <v>27</v>
      </c>
      <c r="Q9" s="159"/>
      <c r="R9" s="197" t="s">
        <v>27</v>
      </c>
      <c r="S9" s="159"/>
      <c r="T9" s="197" t="s">
        <v>27</v>
      </c>
      <c r="U9" s="159"/>
      <c r="V9" s="197" t="s">
        <v>27</v>
      </c>
      <c r="W9" s="159"/>
      <c r="X9" s="24"/>
      <c r="Y9" s="146" t="str">
        <f t="shared" si="0"/>
        <v> </v>
      </c>
      <c r="Z9" s="146" t="str">
        <f t="shared" si="1"/>
        <v> </v>
      </c>
      <c r="AA9" s="197" t="s">
        <v>27</v>
      </c>
      <c r="AB9" s="125" t="str">
        <f t="shared" si="2"/>
        <v> </v>
      </c>
      <c r="AC9" s="175" t="str">
        <f t="shared" si="3"/>
        <v> </v>
      </c>
      <c r="AG9" s="183" t="str">
        <f t="shared" si="4"/>
        <v> </v>
      </c>
      <c r="AH9" s="183" t="str">
        <f t="shared" si="5"/>
        <v> </v>
      </c>
      <c r="AI9" s="183" t="str">
        <f t="shared" si="6"/>
        <v> </v>
      </c>
      <c r="AJ9" s="183" t="str">
        <f t="shared" si="7"/>
        <v> </v>
      </c>
      <c r="AK9" s="183" t="str">
        <f t="shared" si="8"/>
        <v> </v>
      </c>
      <c r="AL9" s="183" t="str">
        <f t="shared" si="9"/>
        <v> </v>
      </c>
      <c r="AM9" s="183" t="str">
        <f t="shared" si="10"/>
        <v> </v>
      </c>
      <c r="AN9" s="183" t="str">
        <f t="shared" si="11"/>
        <v> </v>
      </c>
      <c r="AO9" s="183" t="str">
        <f t="shared" si="12"/>
        <v> </v>
      </c>
      <c r="AP9" s="202">
        <f t="shared" si="13"/>
        <v>0</v>
      </c>
    </row>
    <row r="10" spans="1:42" s="10" customFormat="1" ht="15.75" customHeight="1">
      <c r="A10" s="4">
        <v>8</v>
      </c>
      <c r="B10" s="116" t="s">
        <v>27</v>
      </c>
      <c r="C10" s="117" t="s">
        <v>27</v>
      </c>
      <c r="D10" s="157" t="s">
        <v>27</v>
      </c>
      <c r="E10" s="158" t="s">
        <v>27</v>
      </c>
      <c r="F10" s="197" t="s">
        <v>27</v>
      </c>
      <c r="G10" s="159" t="s">
        <v>27</v>
      </c>
      <c r="H10" s="197" t="s">
        <v>27</v>
      </c>
      <c r="I10" s="159" t="s">
        <v>27</v>
      </c>
      <c r="J10" s="197" t="s">
        <v>27</v>
      </c>
      <c r="K10" s="159" t="s">
        <v>27</v>
      </c>
      <c r="L10" s="197" t="s">
        <v>27</v>
      </c>
      <c r="M10" s="159" t="s">
        <v>27</v>
      </c>
      <c r="N10" s="197" t="s">
        <v>27</v>
      </c>
      <c r="O10" s="159" t="s">
        <v>27</v>
      </c>
      <c r="P10" s="197" t="s">
        <v>27</v>
      </c>
      <c r="Q10" s="159" t="s">
        <v>27</v>
      </c>
      <c r="R10" s="197" t="s">
        <v>27</v>
      </c>
      <c r="S10" s="159" t="s">
        <v>27</v>
      </c>
      <c r="T10" s="197" t="s">
        <v>27</v>
      </c>
      <c r="U10" s="159" t="s">
        <v>27</v>
      </c>
      <c r="V10" s="197" t="s">
        <v>27</v>
      </c>
      <c r="W10" s="159" t="s">
        <v>27</v>
      </c>
      <c r="X10" s="24"/>
      <c r="Y10" s="146" t="str">
        <f t="shared" si="0"/>
        <v> </v>
      </c>
      <c r="Z10" s="146" t="str">
        <f t="shared" si="1"/>
        <v> </v>
      </c>
      <c r="AA10" s="197" t="s">
        <v>27</v>
      </c>
      <c r="AB10" s="125" t="str">
        <f t="shared" si="2"/>
        <v> </v>
      </c>
      <c r="AC10" s="175" t="str">
        <f t="shared" si="3"/>
        <v> </v>
      </c>
      <c r="AG10" s="183" t="str">
        <f t="shared" si="4"/>
        <v> </v>
      </c>
      <c r="AH10" s="183" t="str">
        <f t="shared" si="5"/>
        <v> </v>
      </c>
      <c r="AI10" s="183" t="str">
        <f t="shared" si="6"/>
        <v> </v>
      </c>
      <c r="AJ10" s="183" t="str">
        <f t="shared" si="7"/>
        <v> </v>
      </c>
      <c r="AK10" s="183" t="str">
        <f t="shared" si="8"/>
        <v> </v>
      </c>
      <c r="AL10" s="183" t="str">
        <f t="shared" si="9"/>
        <v> </v>
      </c>
      <c r="AM10" s="183" t="str">
        <f t="shared" si="10"/>
        <v> </v>
      </c>
      <c r="AN10" s="183" t="str">
        <f t="shared" si="11"/>
        <v> </v>
      </c>
      <c r="AO10" s="183" t="str">
        <f t="shared" si="12"/>
        <v> </v>
      </c>
      <c r="AP10" s="202">
        <f t="shared" si="13"/>
        <v>0</v>
      </c>
    </row>
    <row r="11" spans="1:42" s="10" customFormat="1" ht="15.75" customHeight="1">
      <c r="A11" s="4">
        <v>9</v>
      </c>
      <c r="B11" s="116" t="s">
        <v>27</v>
      </c>
      <c r="C11" s="117" t="s">
        <v>27</v>
      </c>
      <c r="D11" s="157" t="s">
        <v>27</v>
      </c>
      <c r="E11" s="158"/>
      <c r="F11" s="197" t="s">
        <v>27</v>
      </c>
      <c r="G11" s="159"/>
      <c r="H11" s="197" t="s">
        <v>27</v>
      </c>
      <c r="I11" s="159"/>
      <c r="J11" s="197" t="s">
        <v>27</v>
      </c>
      <c r="K11" s="159"/>
      <c r="L11" s="197" t="s">
        <v>27</v>
      </c>
      <c r="M11" s="159"/>
      <c r="N11" s="197" t="s">
        <v>27</v>
      </c>
      <c r="O11" s="159"/>
      <c r="P11" s="197" t="s">
        <v>27</v>
      </c>
      <c r="Q11" s="159"/>
      <c r="R11" s="197" t="s">
        <v>27</v>
      </c>
      <c r="S11" s="159"/>
      <c r="T11" s="197" t="s">
        <v>27</v>
      </c>
      <c r="U11" s="159"/>
      <c r="V11" s="197" t="s">
        <v>27</v>
      </c>
      <c r="W11" s="159"/>
      <c r="X11" s="24"/>
      <c r="Y11" s="146" t="str">
        <f t="shared" si="0"/>
        <v> </v>
      </c>
      <c r="Z11" s="146" t="str">
        <f t="shared" si="1"/>
        <v> </v>
      </c>
      <c r="AA11" s="197" t="s">
        <v>27</v>
      </c>
      <c r="AB11" s="125" t="str">
        <f t="shared" si="2"/>
        <v> </v>
      </c>
      <c r="AC11" s="175" t="str">
        <f t="shared" si="3"/>
        <v> </v>
      </c>
      <c r="AG11" s="183" t="str">
        <f t="shared" si="4"/>
        <v> </v>
      </c>
      <c r="AH11" s="183" t="str">
        <f t="shared" si="5"/>
        <v> </v>
      </c>
      <c r="AI11" s="183" t="str">
        <f t="shared" si="6"/>
        <v> </v>
      </c>
      <c r="AJ11" s="183" t="str">
        <f t="shared" si="7"/>
        <v> </v>
      </c>
      <c r="AK11" s="183" t="str">
        <f t="shared" si="8"/>
        <v> </v>
      </c>
      <c r="AL11" s="183" t="str">
        <f t="shared" si="9"/>
        <v> </v>
      </c>
      <c r="AM11" s="183" t="str">
        <f t="shared" si="10"/>
        <v> </v>
      </c>
      <c r="AN11" s="183" t="str">
        <f t="shared" si="11"/>
        <v> </v>
      </c>
      <c r="AO11" s="183" t="str">
        <f t="shared" si="12"/>
        <v> </v>
      </c>
      <c r="AP11" s="202">
        <f t="shared" si="13"/>
        <v>0</v>
      </c>
    </row>
    <row r="12" spans="1:42" s="10" customFormat="1" ht="15.75" customHeight="1" thickBot="1">
      <c r="A12" s="5">
        <v>10</v>
      </c>
      <c r="B12" s="118" t="s">
        <v>27</v>
      </c>
      <c r="C12" s="119" t="s">
        <v>27</v>
      </c>
      <c r="D12" s="169" t="s">
        <v>27</v>
      </c>
      <c r="E12" s="170"/>
      <c r="F12" s="198" t="s">
        <v>27</v>
      </c>
      <c r="G12" s="171"/>
      <c r="H12" s="198" t="s">
        <v>27</v>
      </c>
      <c r="I12" s="171"/>
      <c r="J12" s="198" t="s">
        <v>27</v>
      </c>
      <c r="K12" s="171"/>
      <c r="L12" s="198" t="s">
        <v>27</v>
      </c>
      <c r="M12" s="171"/>
      <c r="N12" s="198" t="s">
        <v>27</v>
      </c>
      <c r="O12" s="171"/>
      <c r="P12" s="198" t="s">
        <v>27</v>
      </c>
      <c r="Q12" s="171"/>
      <c r="R12" s="198" t="s">
        <v>27</v>
      </c>
      <c r="S12" s="171"/>
      <c r="T12" s="198" t="s">
        <v>27</v>
      </c>
      <c r="U12" s="171"/>
      <c r="V12" s="198" t="s">
        <v>27</v>
      </c>
      <c r="W12" s="171"/>
      <c r="X12" s="25"/>
      <c r="Y12" s="147" t="str">
        <f t="shared" si="0"/>
        <v> </v>
      </c>
      <c r="Z12" s="147" t="str">
        <f t="shared" si="1"/>
        <v> </v>
      </c>
      <c r="AA12" s="198" t="s">
        <v>27</v>
      </c>
      <c r="AB12" s="126" t="str">
        <f t="shared" si="2"/>
        <v> </v>
      </c>
      <c r="AC12" s="176" t="str">
        <f t="shared" si="3"/>
        <v> </v>
      </c>
      <c r="AG12" s="183" t="str">
        <f t="shared" si="4"/>
        <v> </v>
      </c>
      <c r="AH12" s="183" t="str">
        <f t="shared" si="5"/>
        <v> </v>
      </c>
      <c r="AI12" s="183" t="str">
        <f t="shared" si="6"/>
        <v> </v>
      </c>
      <c r="AJ12" s="183" t="str">
        <f t="shared" si="7"/>
        <v> </v>
      </c>
      <c r="AK12" s="183" t="str">
        <f t="shared" si="8"/>
        <v> </v>
      </c>
      <c r="AL12" s="183" t="str">
        <f t="shared" si="9"/>
        <v> </v>
      </c>
      <c r="AM12" s="183" t="str">
        <f t="shared" si="10"/>
        <v> </v>
      </c>
      <c r="AN12" s="183" t="str">
        <f t="shared" si="11"/>
        <v> </v>
      </c>
      <c r="AO12" s="183" t="str">
        <f t="shared" si="12"/>
        <v> </v>
      </c>
      <c r="AP12" s="202">
        <f t="shared" si="13"/>
        <v>0</v>
      </c>
    </row>
    <row r="13" spans="1:42" s="10" customFormat="1" ht="15.75" customHeight="1">
      <c r="A13" s="3">
        <v>11</v>
      </c>
      <c r="B13" s="114" t="s">
        <v>27</v>
      </c>
      <c r="C13" s="115" t="s">
        <v>27</v>
      </c>
      <c r="D13" s="166" t="s">
        <v>27</v>
      </c>
      <c r="E13" s="167"/>
      <c r="F13" s="196" t="s">
        <v>27</v>
      </c>
      <c r="G13" s="168"/>
      <c r="H13" s="196" t="s">
        <v>27</v>
      </c>
      <c r="I13" s="168"/>
      <c r="J13" s="196" t="s">
        <v>27</v>
      </c>
      <c r="K13" s="168"/>
      <c r="L13" s="196" t="s">
        <v>27</v>
      </c>
      <c r="M13" s="168"/>
      <c r="N13" s="196" t="s">
        <v>27</v>
      </c>
      <c r="O13" s="168"/>
      <c r="P13" s="196" t="s">
        <v>27</v>
      </c>
      <c r="Q13" s="168"/>
      <c r="R13" s="196" t="s">
        <v>27</v>
      </c>
      <c r="S13" s="168"/>
      <c r="T13" s="196" t="s">
        <v>27</v>
      </c>
      <c r="U13" s="168"/>
      <c r="V13" s="196" t="s">
        <v>27</v>
      </c>
      <c r="W13" s="168"/>
      <c r="X13" s="23"/>
      <c r="Y13" s="145" t="str">
        <f t="shared" si="0"/>
        <v> </v>
      </c>
      <c r="Z13" s="145" t="str">
        <f t="shared" si="1"/>
        <v> </v>
      </c>
      <c r="AA13" s="196" t="s">
        <v>27</v>
      </c>
      <c r="AB13" s="124" t="str">
        <f t="shared" si="2"/>
        <v> </v>
      </c>
      <c r="AC13" s="133" t="str">
        <f>IF(B13=" "," ",SUM(W13,U13,S13,Q13,O13,M13,K13,I13,G13,E13))</f>
        <v> </v>
      </c>
      <c r="AG13" s="183" t="str">
        <f t="shared" si="4"/>
        <v> </v>
      </c>
      <c r="AH13" s="183" t="str">
        <f t="shared" si="5"/>
        <v> </v>
      </c>
      <c r="AI13" s="183" t="str">
        <f t="shared" si="6"/>
        <v> </v>
      </c>
      <c r="AJ13" s="183" t="str">
        <f t="shared" si="7"/>
        <v> </v>
      </c>
      <c r="AK13" s="183" t="str">
        <f t="shared" si="8"/>
        <v> </v>
      </c>
      <c r="AL13" s="183" t="str">
        <f t="shared" si="9"/>
        <v> </v>
      </c>
      <c r="AM13" s="183" t="str">
        <f t="shared" si="10"/>
        <v> </v>
      </c>
      <c r="AN13" s="183" t="str">
        <f t="shared" si="11"/>
        <v> </v>
      </c>
      <c r="AO13" s="183" t="str">
        <f t="shared" si="12"/>
        <v> </v>
      </c>
      <c r="AP13" s="202">
        <f t="shared" si="13"/>
        <v>0</v>
      </c>
    </row>
    <row r="14" spans="1:42" s="10" customFormat="1" ht="15.75" customHeight="1">
      <c r="A14" s="4">
        <v>12</v>
      </c>
      <c r="B14" s="116" t="s">
        <v>27</v>
      </c>
      <c r="C14" s="117" t="s">
        <v>27</v>
      </c>
      <c r="D14" s="157" t="s">
        <v>27</v>
      </c>
      <c r="E14" s="158"/>
      <c r="F14" s="197" t="s">
        <v>27</v>
      </c>
      <c r="G14" s="159"/>
      <c r="H14" s="197" t="s">
        <v>27</v>
      </c>
      <c r="I14" s="159"/>
      <c r="J14" s="197" t="s">
        <v>27</v>
      </c>
      <c r="K14" s="159"/>
      <c r="L14" s="197" t="s">
        <v>27</v>
      </c>
      <c r="M14" s="159"/>
      <c r="N14" s="197" t="s">
        <v>27</v>
      </c>
      <c r="O14" s="159"/>
      <c r="P14" s="197" t="s">
        <v>27</v>
      </c>
      <c r="Q14" s="159"/>
      <c r="R14" s="197" t="s">
        <v>27</v>
      </c>
      <c r="S14" s="159"/>
      <c r="T14" s="197" t="s">
        <v>27</v>
      </c>
      <c r="U14" s="159"/>
      <c r="V14" s="197" t="s">
        <v>27</v>
      </c>
      <c r="W14" s="159"/>
      <c r="X14" s="24"/>
      <c r="Y14" s="146" t="str">
        <f t="shared" si="0"/>
        <v> </v>
      </c>
      <c r="Z14" s="146" t="str">
        <f t="shared" si="1"/>
        <v> </v>
      </c>
      <c r="AA14" s="197" t="s">
        <v>27</v>
      </c>
      <c r="AB14" s="125" t="str">
        <f t="shared" si="2"/>
        <v> </v>
      </c>
      <c r="AC14" s="175" t="str">
        <f t="shared" si="3"/>
        <v> </v>
      </c>
      <c r="AG14" s="183" t="str">
        <f t="shared" si="4"/>
        <v> </v>
      </c>
      <c r="AH14" s="183" t="str">
        <f t="shared" si="5"/>
        <v> </v>
      </c>
      <c r="AI14" s="183" t="str">
        <f t="shared" si="6"/>
        <v> </v>
      </c>
      <c r="AJ14" s="183" t="str">
        <f t="shared" si="7"/>
        <v> </v>
      </c>
      <c r="AK14" s="183" t="str">
        <f t="shared" si="8"/>
        <v> </v>
      </c>
      <c r="AL14" s="183" t="str">
        <f t="shared" si="9"/>
        <v> </v>
      </c>
      <c r="AM14" s="183" t="str">
        <f t="shared" si="10"/>
        <v> </v>
      </c>
      <c r="AN14" s="183" t="str">
        <f t="shared" si="11"/>
        <v> </v>
      </c>
      <c r="AO14" s="183" t="str">
        <f t="shared" si="12"/>
        <v> </v>
      </c>
      <c r="AP14" s="202">
        <f t="shared" si="13"/>
        <v>0</v>
      </c>
    </row>
    <row r="15" spans="1:42" s="10" customFormat="1" ht="15.75" customHeight="1">
      <c r="A15" s="4">
        <v>13</v>
      </c>
      <c r="B15" s="116" t="s">
        <v>27</v>
      </c>
      <c r="C15" s="117" t="s">
        <v>27</v>
      </c>
      <c r="D15" s="157" t="s">
        <v>27</v>
      </c>
      <c r="E15" s="158"/>
      <c r="F15" s="197" t="s">
        <v>27</v>
      </c>
      <c r="G15" s="159"/>
      <c r="H15" s="197" t="s">
        <v>27</v>
      </c>
      <c r="I15" s="159"/>
      <c r="J15" s="197" t="s">
        <v>27</v>
      </c>
      <c r="K15" s="159"/>
      <c r="L15" s="197" t="s">
        <v>27</v>
      </c>
      <c r="M15" s="159"/>
      <c r="N15" s="197" t="s">
        <v>27</v>
      </c>
      <c r="O15" s="159"/>
      <c r="P15" s="197" t="s">
        <v>27</v>
      </c>
      <c r="Q15" s="159"/>
      <c r="R15" s="197" t="s">
        <v>27</v>
      </c>
      <c r="S15" s="159"/>
      <c r="T15" s="197" t="s">
        <v>27</v>
      </c>
      <c r="U15" s="159"/>
      <c r="V15" s="197" t="s">
        <v>27</v>
      </c>
      <c r="W15" s="159"/>
      <c r="X15" s="24"/>
      <c r="Y15" s="146" t="str">
        <f t="shared" si="0"/>
        <v> </v>
      </c>
      <c r="Z15" s="146" t="str">
        <f t="shared" si="1"/>
        <v> </v>
      </c>
      <c r="AA15" s="197" t="s">
        <v>27</v>
      </c>
      <c r="AB15" s="125" t="str">
        <f t="shared" si="2"/>
        <v> </v>
      </c>
      <c r="AC15" s="175" t="str">
        <f t="shared" si="3"/>
        <v> </v>
      </c>
      <c r="AG15" s="183" t="str">
        <f t="shared" si="4"/>
        <v> </v>
      </c>
      <c r="AH15" s="183" t="str">
        <f t="shared" si="5"/>
        <v> </v>
      </c>
      <c r="AI15" s="183" t="str">
        <f t="shared" si="6"/>
        <v> </v>
      </c>
      <c r="AJ15" s="183" t="str">
        <f t="shared" si="7"/>
        <v> </v>
      </c>
      <c r="AK15" s="183" t="str">
        <f t="shared" si="8"/>
        <v> </v>
      </c>
      <c r="AL15" s="183" t="str">
        <f t="shared" si="9"/>
        <v> </v>
      </c>
      <c r="AM15" s="183" t="str">
        <f t="shared" si="10"/>
        <v> </v>
      </c>
      <c r="AN15" s="183" t="str">
        <f t="shared" si="11"/>
        <v> </v>
      </c>
      <c r="AO15" s="183" t="str">
        <f t="shared" si="12"/>
        <v> </v>
      </c>
      <c r="AP15" s="202">
        <f t="shared" si="13"/>
        <v>0</v>
      </c>
    </row>
    <row r="16" spans="1:42" s="10" customFormat="1" ht="15.75" customHeight="1">
      <c r="A16" s="4">
        <v>14</v>
      </c>
      <c r="B16" s="116" t="s">
        <v>27</v>
      </c>
      <c r="C16" s="117" t="s">
        <v>27</v>
      </c>
      <c r="D16" s="157" t="s">
        <v>27</v>
      </c>
      <c r="E16" s="158" t="s">
        <v>27</v>
      </c>
      <c r="F16" s="197" t="s">
        <v>27</v>
      </c>
      <c r="G16" s="159" t="s">
        <v>27</v>
      </c>
      <c r="H16" s="197" t="s">
        <v>27</v>
      </c>
      <c r="I16" s="159" t="s">
        <v>27</v>
      </c>
      <c r="J16" s="197" t="s">
        <v>27</v>
      </c>
      <c r="K16" s="159" t="s">
        <v>27</v>
      </c>
      <c r="L16" s="197" t="s">
        <v>27</v>
      </c>
      <c r="M16" s="159" t="s">
        <v>27</v>
      </c>
      <c r="N16" s="197" t="s">
        <v>27</v>
      </c>
      <c r="O16" s="159" t="s">
        <v>27</v>
      </c>
      <c r="P16" s="197" t="s">
        <v>27</v>
      </c>
      <c r="Q16" s="159" t="s">
        <v>27</v>
      </c>
      <c r="R16" s="197" t="s">
        <v>27</v>
      </c>
      <c r="S16" s="159" t="s">
        <v>27</v>
      </c>
      <c r="T16" s="197" t="s">
        <v>27</v>
      </c>
      <c r="U16" s="159" t="s">
        <v>27</v>
      </c>
      <c r="V16" s="197" t="s">
        <v>27</v>
      </c>
      <c r="W16" s="159" t="s">
        <v>27</v>
      </c>
      <c r="X16" s="24"/>
      <c r="Y16" s="146" t="str">
        <f t="shared" si="0"/>
        <v> </v>
      </c>
      <c r="Z16" s="146" t="str">
        <f t="shared" si="1"/>
        <v> </v>
      </c>
      <c r="AA16" s="197" t="s">
        <v>27</v>
      </c>
      <c r="AB16" s="125" t="str">
        <f t="shared" si="2"/>
        <v> </v>
      </c>
      <c r="AC16" s="175" t="str">
        <f t="shared" si="3"/>
        <v> </v>
      </c>
      <c r="AG16" s="183" t="str">
        <f t="shared" si="4"/>
        <v> </v>
      </c>
      <c r="AH16" s="183" t="str">
        <f t="shared" si="5"/>
        <v> </v>
      </c>
      <c r="AI16" s="183" t="str">
        <f t="shared" si="6"/>
        <v> </v>
      </c>
      <c r="AJ16" s="183" t="str">
        <f t="shared" si="7"/>
        <v> </v>
      </c>
      <c r="AK16" s="183" t="str">
        <f t="shared" si="8"/>
        <v> </v>
      </c>
      <c r="AL16" s="183" t="str">
        <f t="shared" si="9"/>
        <v> </v>
      </c>
      <c r="AM16" s="183" t="str">
        <f t="shared" si="10"/>
        <v> </v>
      </c>
      <c r="AN16" s="183" t="str">
        <f t="shared" si="11"/>
        <v> </v>
      </c>
      <c r="AO16" s="183" t="str">
        <f t="shared" si="12"/>
        <v> </v>
      </c>
      <c r="AP16" s="202">
        <f t="shared" si="13"/>
        <v>0</v>
      </c>
    </row>
    <row r="17" spans="1:42" s="10" customFormat="1" ht="15.75" customHeight="1" thickBot="1">
      <c r="A17" s="5">
        <v>15</v>
      </c>
      <c r="B17" s="118" t="s">
        <v>27</v>
      </c>
      <c r="C17" s="119" t="s">
        <v>27</v>
      </c>
      <c r="D17" s="169" t="s">
        <v>27</v>
      </c>
      <c r="E17" s="170"/>
      <c r="F17" s="198" t="s">
        <v>27</v>
      </c>
      <c r="G17" s="171"/>
      <c r="H17" s="198" t="s">
        <v>27</v>
      </c>
      <c r="I17" s="171"/>
      <c r="J17" s="198" t="s">
        <v>27</v>
      </c>
      <c r="K17" s="171"/>
      <c r="L17" s="198" t="s">
        <v>27</v>
      </c>
      <c r="M17" s="171"/>
      <c r="N17" s="198" t="s">
        <v>27</v>
      </c>
      <c r="O17" s="171"/>
      <c r="P17" s="198" t="s">
        <v>27</v>
      </c>
      <c r="Q17" s="171"/>
      <c r="R17" s="198" t="s">
        <v>27</v>
      </c>
      <c r="S17" s="171"/>
      <c r="T17" s="198" t="s">
        <v>27</v>
      </c>
      <c r="U17" s="171"/>
      <c r="V17" s="198" t="s">
        <v>27</v>
      </c>
      <c r="W17" s="171"/>
      <c r="X17" s="25"/>
      <c r="Y17" s="147" t="str">
        <f t="shared" si="0"/>
        <v> </v>
      </c>
      <c r="Z17" s="147" t="str">
        <f t="shared" si="1"/>
        <v> </v>
      </c>
      <c r="AA17" s="198" t="s">
        <v>27</v>
      </c>
      <c r="AB17" s="126" t="str">
        <f t="shared" si="2"/>
        <v> </v>
      </c>
      <c r="AC17" s="176" t="str">
        <f t="shared" si="3"/>
        <v> </v>
      </c>
      <c r="AG17" s="183" t="str">
        <f t="shared" si="4"/>
        <v> </v>
      </c>
      <c r="AH17" s="183" t="str">
        <f t="shared" si="5"/>
        <v> </v>
      </c>
      <c r="AI17" s="183" t="str">
        <f t="shared" si="6"/>
        <v> </v>
      </c>
      <c r="AJ17" s="183" t="str">
        <f t="shared" si="7"/>
        <v> </v>
      </c>
      <c r="AK17" s="183" t="str">
        <f t="shared" si="8"/>
        <v> </v>
      </c>
      <c r="AL17" s="183" t="str">
        <f t="shared" si="9"/>
        <v> </v>
      </c>
      <c r="AM17" s="183" t="str">
        <f t="shared" si="10"/>
        <v> </v>
      </c>
      <c r="AN17" s="183" t="str">
        <f t="shared" si="11"/>
        <v> </v>
      </c>
      <c r="AO17" s="183" t="str">
        <f t="shared" si="12"/>
        <v> </v>
      </c>
      <c r="AP17" s="202">
        <f t="shared" si="13"/>
        <v>0</v>
      </c>
    </row>
    <row r="18" spans="1:42" s="10" customFormat="1" ht="15.75" customHeight="1">
      <c r="A18" s="6">
        <v>16</v>
      </c>
      <c r="B18" s="114" t="s">
        <v>27</v>
      </c>
      <c r="C18" s="115" t="s">
        <v>27</v>
      </c>
      <c r="D18" s="166" t="s">
        <v>27</v>
      </c>
      <c r="E18" s="167"/>
      <c r="F18" s="196" t="s">
        <v>27</v>
      </c>
      <c r="G18" s="168"/>
      <c r="H18" s="196" t="s">
        <v>27</v>
      </c>
      <c r="I18" s="168"/>
      <c r="J18" s="196" t="s">
        <v>27</v>
      </c>
      <c r="K18" s="168"/>
      <c r="L18" s="196" t="s">
        <v>27</v>
      </c>
      <c r="M18" s="168"/>
      <c r="N18" s="196" t="s">
        <v>27</v>
      </c>
      <c r="O18" s="168"/>
      <c r="P18" s="196" t="s">
        <v>27</v>
      </c>
      <c r="Q18" s="168"/>
      <c r="R18" s="196" t="s">
        <v>27</v>
      </c>
      <c r="S18" s="168"/>
      <c r="T18" s="196" t="s">
        <v>27</v>
      </c>
      <c r="U18" s="168"/>
      <c r="V18" s="196" t="s">
        <v>27</v>
      </c>
      <c r="W18" s="168"/>
      <c r="X18" s="23"/>
      <c r="Y18" s="145" t="str">
        <f t="shared" si="0"/>
        <v> </v>
      </c>
      <c r="Z18" s="145" t="str">
        <f t="shared" si="1"/>
        <v> </v>
      </c>
      <c r="AA18" s="196" t="s">
        <v>27</v>
      </c>
      <c r="AB18" s="124" t="str">
        <f t="shared" si="2"/>
        <v> </v>
      </c>
      <c r="AC18" s="133" t="str">
        <f t="shared" si="3"/>
        <v> </v>
      </c>
      <c r="AG18" s="183" t="str">
        <f t="shared" si="4"/>
        <v> </v>
      </c>
      <c r="AH18" s="183" t="str">
        <f t="shared" si="5"/>
        <v> </v>
      </c>
      <c r="AI18" s="183" t="str">
        <f t="shared" si="6"/>
        <v> </v>
      </c>
      <c r="AJ18" s="183" t="str">
        <f t="shared" si="7"/>
        <v> </v>
      </c>
      <c r="AK18" s="183" t="str">
        <f t="shared" si="8"/>
        <v> </v>
      </c>
      <c r="AL18" s="183" t="str">
        <f t="shared" si="9"/>
        <v> </v>
      </c>
      <c r="AM18" s="183" t="str">
        <f t="shared" si="10"/>
        <v> </v>
      </c>
      <c r="AN18" s="183" t="str">
        <f t="shared" si="11"/>
        <v> </v>
      </c>
      <c r="AO18" s="183" t="str">
        <f t="shared" si="12"/>
        <v> </v>
      </c>
      <c r="AP18" s="202">
        <f t="shared" si="13"/>
        <v>0</v>
      </c>
    </row>
    <row r="19" spans="1:42" s="10" customFormat="1" ht="15.75" customHeight="1">
      <c r="A19" s="4">
        <v>17</v>
      </c>
      <c r="B19" s="116" t="s">
        <v>27</v>
      </c>
      <c r="C19" s="117" t="s">
        <v>27</v>
      </c>
      <c r="D19" s="157" t="s">
        <v>27</v>
      </c>
      <c r="E19" s="158"/>
      <c r="F19" s="197" t="s">
        <v>27</v>
      </c>
      <c r="G19" s="159"/>
      <c r="H19" s="197" t="s">
        <v>27</v>
      </c>
      <c r="I19" s="159"/>
      <c r="J19" s="197" t="s">
        <v>27</v>
      </c>
      <c r="K19" s="159"/>
      <c r="L19" s="197" t="s">
        <v>27</v>
      </c>
      <c r="M19" s="159"/>
      <c r="N19" s="197" t="s">
        <v>27</v>
      </c>
      <c r="O19" s="159"/>
      <c r="P19" s="197" t="s">
        <v>27</v>
      </c>
      <c r="Q19" s="159"/>
      <c r="R19" s="197" t="s">
        <v>27</v>
      </c>
      <c r="S19" s="159"/>
      <c r="T19" s="197" t="s">
        <v>27</v>
      </c>
      <c r="U19" s="159"/>
      <c r="V19" s="197" t="s">
        <v>27</v>
      </c>
      <c r="W19" s="159"/>
      <c r="X19" s="24"/>
      <c r="Y19" s="146" t="str">
        <f t="shared" si="0"/>
        <v> </v>
      </c>
      <c r="Z19" s="146" t="str">
        <f t="shared" si="1"/>
        <v> </v>
      </c>
      <c r="AA19" s="197" t="s">
        <v>27</v>
      </c>
      <c r="AB19" s="125" t="str">
        <f t="shared" si="2"/>
        <v> </v>
      </c>
      <c r="AC19" s="175" t="str">
        <f t="shared" si="3"/>
        <v> </v>
      </c>
      <c r="AG19" s="183" t="str">
        <f t="shared" si="4"/>
        <v> </v>
      </c>
      <c r="AH19" s="183" t="str">
        <f t="shared" si="5"/>
        <v> </v>
      </c>
      <c r="AI19" s="183" t="str">
        <f t="shared" si="6"/>
        <v> </v>
      </c>
      <c r="AJ19" s="183" t="str">
        <f t="shared" si="7"/>
        <v> </v>
      </c>
      <c r="AK19" s="183" t="str">
        <f t="shared" si="8"/>
        <v> </v>
      </c>
      <c r="AL19" s="183" t="str">
        <f t="shared" si="9"/>
        <v> </v>
      </c>
      <c r="AM19" s="183" t="str">
        <f t="shared" si="10"/>
        <v> </v>
      </c>
      <c r="AN19" s="183" t="str">
        <f t="shared" si="11"/>
        <v> </v>
      </c>
      <c r="AO19" s="183" t="str">
        <f t="shared" si="12"/>
        <v> </v>
      </c>
      <c r="AP19" s="202">
        <f t="shared" si="13"/>
        <v>0</v>
      </c>
    </row>
    <row r="20" spans="1:42" s="10" customFormat="1" ht="15.75" customHeight="1">
      <c r="A20" s="7">
        <v>18</v>
      </c>
      <c r="B20" s="116" t="s">
        <v>27</v>
      </c>
      <c r="C20" s="117" t="s">
        <v>27</v>
      </c>
      <c r="D20" s="157" t="s">
        <v>27</v>
      </c>
      <c r="E20" s="158"/>
      <c r="F20" s="197" t="s">
        <v>27</v>
      </c>
      <c r="G20" s="159"/>
      <c r="H20" s="197" t="s">
        <v>27</v>
      </c>
      <c r="I20" s="159"/>
      <c r="J20" s="197" t="s">
        <v>27</v>
      </c>
      <c r="K20" s="159"/>
      <c r="L20" s="197" t="s">
        <v>27</v>
      </c>
      <c r="M20" s="159"/>
      <c r="N20" s="197" t="s">
        <v>27</v>
      </c>
      <c r="O20" s="159"/>
      <c r="P20" s="197" t="s">
        <v>27</v>
      </c>
      <c r="Q20" s="159"/>
      <c r="R20" s="197" t="s">
        <v>27</v>
      </c>
      <c r="S20" s="159"/>
      <c r="T20" s="197" t="s">
        <v>27</v>
      </c>
      <c r="U20" s="159"/>
      <c r="V20" s="197" t="s">
        <v>27</v>
      </c>
      <c r="W20" s="159"/>
      <c r="X20" s="24"/>
      <c r="Y20" s="146" t="str">
        <f t="shared" si="0"/>
        <v> </v>
      </c>
      <c r="Z20" s="146" t="str">
        <f t="shared" si="1"/>
        <v> </v>
      </c>
      <c r="AA20" s="197" t="s">
        <v>27</v>
      </c>
      <c r="AB20" s="125" t="str">
        <f t="shared" si="2"/>
        <v> </v>
      </c>
      <c r="AC20" s="175" t="str">
        <f t="shared" si="3"/>
        <v> </v>
      </c>
      <c r="AG20" s="183" t="str">
        <f t="shared" si="4"/>
        <v> </v>
      </c>
      <c r="AH20" s="183" t="str">
        <f t="shared" si="5"/>
        <v> </v>
      </c>
      <c r="AI20" s="183" t="str">
        <f t="shared" si="6"/>
        <v> </v>
      </c>
      <c r="AJ20" s="183" t="str">
        <f t="shared" si="7"/>
        <v> </v>
      </c>
      <c r="AK20" s="183" t="str">
        <f t="shared" si="8"/>
        <v> </v>
      </c>
      <c r="AL20" s="183" t="str">
        <f t="shared" si="9"/>
        <v> </v>
      </c>
      <c r="AM20" s="183" t="str">
        <f t="shared" si="10"/>
        <v> </v>
      </c>
      <c r="AN20" s="183" t="str">
        <f t="shared" si="11"/>
        <v> </v>
      </c>
      <c r="AO20" s="183" t="str">
        <f t="shared" si="12"/>
        <v> </v>
      </c>
      <c r="AP20" s="202">
        <f t="shared" si="13"/>
        <v>0</v>
      </c>
    </row>
    <row r="21" spans="1:42" s="10" customFormat="1" ht="15.75" customHeight="1">
      <c r="A21" s="4">
        <v>19</v>
      </c>
      <c r="B21" s="116" t="s">
        <v>27</v>
      </c>
      <c r="C21" s="117" t="s">
        <v>27</v>
      </c>
      <c r="D21" s="157" t="s">
        <v>27</v>
      </c>
      <c r="E21" s="158"/>
      <c r="F21" s="197" t="s">
        <v>27</v>
      </c>
      <c r="G21" s="159"/>
      <c r="H21" s="197" t="s">
        <v>27</v>
      </c>
      <c r="I21" s="159"/>
      <c r="J21" s="197" t="s">
        <v>27</v>
      </c>
      <c r="K21" s="159"/>
      <c r="L21" s="197" t="s">
        <v>27</v>
      </c>
      <c r="M21" s="159"/>
      <c r="N21" s="197" t="s">
        <v>27</v>
      </c>
      <c r="O21" s="159"/>
      <c r="P21" s="197" t="s">
        <v>27</v>
      </c>
      <c r="Q21" s="159"/>
      <c r="R21" s="197" t="s">
        <v>27</v>
      </c>
      <c r="S21" s="159"/>
      <c r="T21" s="197" t="s">
        <v>27</v>
      </c>
      <c r="U21" s="159"/>
      <c r="V21" s="197" t="s">
        <v>27</v>
      </c>
      <c r="W21" s="159"/>
      <c r="X21" s="24"/>
      <c r="Y21" s="146" t="str">
        <f t="shared" si="0"/>
        <v> </v>
      </c>
      <c r="Z21" s="146" t="str">
        <f t="shared" si="1"/>
        <v> </v>
      </c>
      <c r="AA21" s="197" t="s">
        <v>27</v>
      </c>
      <c r="AB21" s="125" t="str">
        <f t="shared" si="2"/>
        <v> </v>
      </c>
      <c r="AC21" s="175" t="str">
        <f t="shared" si="3"/>
        <v> </v>
      </c>
      <c r="AG21" s="183" t="str">
        <f t="shared" si="4"/>
        <v> </v>
      </c>
      <c r="AH21" s="183" t="str">
        <f t="shared" si="5"/>
        <v> </v>
      </c>
      <c r="AI21" s="183" t="str">
        <f t="shared" si="6"/>
        <v> </v>
      </c>
      <c r="AJ21" s="183" t="str">
        <f t="shared" si="7"/>
        <v> </v>
      </c>
      <c r="AK21" s="183" t="str">
        <f t="shared" si="8"/>
        <v> </v>
      </c>
      <c r="AL21" s="183" t="str">
        <f t="shared" si="9"/>
        <v> </v>
      </c>
      <c r="AM21" s="183" t="str">
        <f t="shared" si="10"/>
        <v> </v>
      </c>
      <c r="AN21" s="183" t="str">
        <f t="shared" si="11"/>
        <v> </v>
      </c>
      <c r="AO21" s="183" t="str">
        <f t="shared" si="12"/>
        <v> </v>
      </c>
      <c r="AP21" s="202">
        <f t="shared" si="13"/>
        <v>0</v>
      </c>
    </row>
    <row r="22" spans="1:42" s="10" customFormat="1" ht="15.75" customHeight="1" thickBot="1">
      <c r="A22" s="7">
        <v>20</v>
      </c>
      <c r="B22" s="118" t="s">
        <v>27</v>
      </c>
      <c r="C22" s="119" t="s">
        <v>27</v>
      </c>
      <c r="D22" s="169" t="s">
        <v>27</v>
      </c>
      <c r="E22" s="170"/>
      <c r="F22" s="198" t="s">
        <v>27</v>
      </c>
      <c r="G22" s="171"/>
      <c r="H22" s="198" t="s">
        <v>27</v>
      </c>
      <c r="I22" s="171"/>
      <c r="J22" s="198" t="s">
        <v>27</v>
      </c>
      <c r="K22" s="171"/>
      <c r="L22" s="198" t="s">
        <v>27</v>
      </c>
      <c r="M22" s="171"/>
      <c r="N22" s="198" t="s">
        <v>27</v>
      </c>
      <c r="O22" s="171"/>
      <c r="P22" s="198" t="s">
        <v>27</v>
      </c>
      <c r="Q22" s="171"/>
      <c r="R22" s="198" t="s">
        <v>27</v>
      </c>
      <c r="S22" s="171"/>
      <c r="T22" s="198" t="s">
        <v>27</v>
      </c>
      <c r="U22" s="171"/>
      <c r="V22" s="198" t="s">
        <v>27</v>
      </c>
      <c r="W22" s="171"/>
      <c r="X22" s="25"/>
      <c r="Y22" s="147" t="str">
        <f t="shared" si="0"/>
        <v> </v>
      </c>
      <c r="Z22" s="147" t="str">
        <f t="shared" si="1"/>
        <v> </v>
      </c>
      <c r="AA22" s="198" t="s">
        <v>27</v>
      </c>
      <c r="AB22" s="126" t="str">
        <f t="shared" si="2"/>
        <v> </v>
      </c>
      <c r="AC22" s="176" t="str">
        <f t="shared" si="3"/>
        <v> </v>
      </c>
      <c r="AG22" s="183" t="str">
        <f t="shared" si="4"/>
        <v> </v>
      </c>
      <c r="AH22" s="183" t="str">
        <f t="shared" si="5"/>
        <v> </v>
      </c>
      <c r="AI22" s="183" t="str">
        <f t="shared" si="6"/>
        <v> </v>
      </c>
      <c r="AJ22" s="183" t="str">
        <f t="shared" si="7"/>
        <v> </v>
      </c>
      <c r="AK22" s="183" t="str">
        <f t="shared" si="8"/>
        <v> </v>
      </c>
      <c r="AL22" s="183" t="str">
        <f t="shared" si="9"/>
        <v> </v>
      </c>
      <c r="AM22" s="183" t="str">
        <f t="shared" si="10"/>
        <v> </v>
      </c>
      <c r="AN22" s="183" t="str">
        <f t="shared" si="11"/>
        <v> </v>
      </c>
      <c r="AO22" s="183" t="str">
        <f t="shared" si="12"/>
        <v> </v>
      </c>
      <c r="AP22" s="202">
        <f t="shared" si="13"/>
        <v>0</v>
      </c>
    </row>
    <row r="23" spans="1:42" s="10" customFormat="1" ht="15.75" customHeight="1">
      <c r="A23" s="3">
        <v>21</v>
      </c>
      <c r="B23" s="114" t="s">
        <v>27</v>
      </c>
      <c r="C23" s="115" t="s">
        <v>27</v>
      </c>
      <c r="D23" s="166" t="s">
        <v>27</v>
      </c>
      <c r="E23" s="167"/>
      <c r="F23" s="196" t="s">
        <v>27</v>
      </c>
      <c r="G23" s="168"/>
      <c r="H23" s="196" t="s">
        <v>27</v>
      </c>
      <c r="I23" s="168"/>
      <c r="J23" s="196" t="s">
        <v>27</v>
      </c>
      <c r="K23" s="168"/>
      <c r="L23" s="196" t="s">
        <v>27</v>
      </c>
      <c r="M23" s="168"/>
      <c r="N23" s="196" t="s">
        <v>27</v>
      </c>
      <c r="O23" s="168"/>
      <c r="P23" s="196" t="s">
        <v>27</v>
      </c>
      <c r="Q23" s="168"/>
      <c r="R23" s="196" t="s">
        <v>27</v>
      </c>
      <c r="S23" s="168"/>
      <c r="T23" s="196" t="s">
        <v>27</v>
      </c>
      <c r="U23" s="168"/>
      <c r="V23" s="196" t="s">
        <v>27</v>
      </c>
      <c r="W23" s="168"/>
      <c r="X23" s="23"/>
      <c r="Y23" s="145" t="str">
        <f t="shared" si="0"/>
        <v> </v>
      </c>
      <c r="Z23" s="145" t="str">
        <f t="shared" si="1"/>
        <v> </v>
      </c>
      <c r="AA23" s="196" t="s">
        <v>27</v>
      </c>
      <c r="AB23" s="124" t="str">
        <f t="shared" si="2"/>
        <v> </v>
      </c>
      <c r="AC23" s="133" t="str">
        <f t="shared" si="3"/>
        <v> </v>
      </c>
      <c r="AG23" s="183" t="str">
        <f t="shared" si="4"/>
        <v> </v>
      </c>
      <c r="AH23" s="183" t="str">
        <f t="shared" si="5"/>
        <v> </v>
      </c>
      <c r="AI23" s="183" t="str">
        <f t="shared" si="6"/>
        <v> </v>
      </c>
      <c r="AJ23" s="183" t="str">
        <f t="shared" si="7"/>
        <v> </v>
      </c>
      <c r="AK23" s="183" t="str">
        <f t="shared" si="8"/>
        <v> </v>
      </c>
      <c r="AL23" s="183" t="str">
        <f t="shared" si="9"/>
        <v> </v>
      </c>
      <c r="AM23" s="183" t="str">
        <f t="shared" si="10"/>
        <v> </v>
      </c>
      <c r="AN23" s="183" t="str">
        <f t="shared" si="11"/>
        <v> </v>
      </c>
      <c r="AO23" s="183" t="str">
        <f t="shared" si="12"/>
        <v> </v>
      </c>
      <c r="AP23" s="202">
        <f t="shared" si="13"/>
        <v>0</v>
      </c>
    </row>
    <row r="24" spans="1:42" s="10" customFormat="1" ht="15.75" customHeight="1">
      <c r="A24" s="4">
        <v>22</v>
      </c>
      <c r="B24" s="116" t="s">
        <v>27</v>
      </c>
      <c r="C24" s="117" t="s">
        <v>27</v>
      </c>
      <c r="D24" s="157" t="s">
        <v>27</v>
      </c>
      <c r="E24" s="158"/>
      <c r="F24" s="197" t="s">
        <v>27</v>
      </c>
      <c r="G24" s="159"/>
      <c r="H24" s="197" t="s">
        <v>27</v>
      </c>
      <c r="I24" s="159"/>
      <c r="J24" s="197" t="s">
        <v>27</v>
      </c>
      <c r="K24" s="159"/>
      <c r="L24" s="197" t="s">
        <v>27</v>
      </c>
      <c r="M24" s="159"/>
      <c r="N24" s="197" t="s">
        <v>27</v>
      </c>
      <c r="O24" s="159"/>
      <c r="P24" s="197" t="s">
        <v>27</v>
      </c>
      <c r="Q24" s="159"/>
      <c r="R24" s="197" t="s">
        <v>27</v>
      </c>
      <c r="S24" s="159"/>
      <c r="T24" s="197" t="s">
        <v>27</v>
      </c>
      <c r="U24" s="159"/>
      <c r="V24" s="197" t="s">
        <v>27</v>
      </c>
      <c r="W24" s="159"/>
      <c r="X24" s="24"/>
      <c r="Y24" s="146" t="str">
        <f t="shared" si="0"/>
        <v> </v>
      </c>
      <c r="Z24" s="146" t="str">
        <f t="shared" si="1"/>
        <v> </v>
      </c>
      <c r="AA24" s="197" t="s">
        <v>27</v>
      </c>
      <c r="AB24" s="125" t="str">
        <f t="shared" si="2"/>
        <v> </v>
      </c>
      <c r="AC24" s="175" t="str">
        <f t="shared" si="3"/>
        <v> </v>
      </c>
      <c r="AG24" s="183" t="str">
        <f t="shared" si="4"/>
        <v> </v>
      </c>
      <c r="AH24" s="183" t="str">
        <f t="shared" si="5"/>
        <v> </v>
      </c>
      <c r="AI24" s="183" t="str">
        <f t="shared" si="6"/>
        <v> </v>
      </c>
      <c r="AJ24" s="183" t="str">
        <f t="shared" si="7"/>
        <v> </v>
      </c>
      <c r="AK24" s="183" t="str">
        <f t="shared" si="8"/>
        <v> </v>
      </c>
      <c r="AL24" s="183" t="str">
        <f t="shared" si="9"/>
        <v> </v>
      </c>
      <c r="AM24" s="183" t="str">
        <f t="shared" si="10"/>
        <v> </v>
      </c>
      <c r="AN24" s="183" t="str">
        <f t="shared" si="11"/>
        <v> </v>
      </c>
      <c r="AO24" s="183" t="str">
        <f t="shared" si="12"/>
        <v> </v>
      </c>
      <c r="AP24" s="202">
        <f t="shared" si="13"/>
        <v>0</v>
      </c>
    </row>
    <row r="25" spans="1:42" s="10" customFormat="1" ht="15.75" customHeight="1">
      <c r="A25" s="4">
        <v>23</v>
      </c>
      <c r="B25" s="116" t="s">
        <v>27</v>
      </c>
      <c r="C25" s="117" t="s">
        <v>27</v>
      </c>
      <c r="D25" s="157" t="s">
        <v>27</v>
      </c>
      <c r="E25" s="158"/>
      <c r="F25" s="197" t="s">
        <v>27</v>
      </c>
      <c r="G25" s="159"/>
      <c r="H25" s="197" t="s">
        <v>27</v>
      </c>
      <c r="I25" s="159"/>
      <c r="J25" s="197" t="s">
        <v>27</v>
      </c>
      <c r="K25" s="159"/>
      <c r="L25" s="197" t="s">
        <v>27</v>
      </c>
      <c r="M25" s="159"/>
      <c r="N25" s="197" t="s">
        <v>27</v>
      </c>
      <c r="O25" s="159"/>
      <c r="P25" s="197" t="s">
        <v>27</v>
      </c>
      <c r="Q25" s="159"/>
      <c r="R25" s="197" t="s">
        <v>27</v>
      </c>
      <c r="S25" s="159"/>
      <c r="T25" s="197" t="s">
        <v>27</v>
      </c>
      <c r="U25" s="159"/>
      <c r="V25" s="197" t="s">
        <v>27</v>
      </c>
      <c r="W25" s="159"/>
      <c r="X25" s="24"/>
      <c r="Y25" s="146" t="str">
        <f t="shared" si="0"/>
        <v> </v>
      </c>
      <c r="Z25" s="146" t="str">
        <f t="shared" si="1"/>
        <v> </v>
      </c>
      <c r="AA25" s="197" t="s">
        <v>27</v>
      </c>
      <c r="AB25" s="125" t="str">
        <f t="shared" si="2"/>
        <v> </v>
      </c>
      <c r="AC25" s="175" t="str">
        <f t="shared" si="3"/>
        <v> </v>
      </c>
      <c r="AG25" s="183" t="str">
        <f t="shared" si="4"/>
        <v> </v>
      </c>
      <c r="AH25" s="183" t="str">
        <f t="shared" si="5"/>
        <v> </v>
      </c>
      <c r="AI25" s="183" t="str">
        <f t="shared" si="6"/>
        <v> </v>
      </c>
      <c r="AJ25" s="183" t="str">
        <f t="shared" si="7"/>
        <v> </v>
      </c>
      <c r="AK25" s="183" t="str">
        <f t="shared" si="8"/>
        <v> </v>
      </c>
      <c r="AL25" s="183" t="str">
        <f t="shared" si="9"/>
        <v> </v>
      </c>
      <c r="AM25" s="183" t="str">
        <f t="shared" si="10"/>
        <v> </v>
      </c>
      <c r="AN25" s="183" t="str">
        <f t="shared" si="11"/>
        <v> </v>
      </c>
      <c r="AO25" s="183" t="str">
        <f t="shared" si="12"/>
        <v> </v>
      </c>
      <c r="AP25" s="202">
        <f t="shared" si="13"/>
        <v>0</v>
      </c>
    </row>
    <row r="26" spans="1:42" s="10" customFormat="1" ht="15.75" customHeight="1">
      <c r="A26" s="4">
        <v>24</v>
      </c>
      <c r="B26" s="116" t="s">
        <v>27</v>
      </c>
      <c r="C26" s="117" t="s">
        <v>27</v>
      </c>
      <c r="D26" s="157" t="s">
        <v>27</v>
      </c>
      <c r="E26" s="158"/>
      <c r="F26" s="197" t="s">
        <v>27</v>
      </c>
      <c r="G26" s="159"/>
      <c r="H26" s="197" t="s">
        <v>27</v>
      </c>
      <c r="I26" s="159"/>
      <c r="J26" s="197" t="s">
        <v>27</v>
      </c>
      <c r="K26" s="159"/>
      <c r="L26" s="197" t="s">
        <v>27</v>
      </c>
      <c r="M26" s="159"/>
      <c r="N26" s="197" t="s">
        <v>27</v>
      </c>
      <c r="O26" s="159"/>
      <c r="P26" s="197" t="s">
        <v>27</v>
      </c>
      <c r="Q26" s="159"/>
      <c r="R26" s="197" t="s">
        <v>27</v>
      </c>
      <c r="S26" s="159"/>
      <c r="T26" s="197" t="s">
        <v>27</v>
      </c>
      <c r="U26" s="159"/>
      <c r="V26" s="197" t="s">
        <v>27</v>
      </c>
      <c r="W26" s="159"/>
      <c r="X26" s="24"/>
      <c r="Y26" s="146" t="str">
        <f t="shared" si="0"/>
        <v> </v>
      </c>
      <c r="Z26" s="146" t="str">
        <f t="shared" si="1"/>
        <v> </v>
      </c>
      <c r="AA26" s="197" t="s">
        <v>27</v>
      </c>
      <c r="AB26" s="125" t="str">
        <f t="shared" si="2"/>
        <v> </v>
      </c>
      <c r="AC26" s="175" t="str">
        <f t="shared" si="3"/>
        <v> </v>
      </c>
      <c r="AG26" s="183" t="str">
        <f t="shared" si="4"/>
        <v> </v>
      </c>
      <c r="AH26" s="183" t="str">
        <f t="shared" si="5"/>
        <v> </v>
      </c>
      <c r="AI26" s="183" t="str">
        <f t="shared" si="6"/>
        <v> </v>
      </c>
      <c r="AJ26" s="183" t="str">
        <f t="shared" si="7"/>
        <v> </v>
      </c>
      <c r="AK26" s="183" t="str">
        <f t="shared" si="8"/>
        <v> </v>
      </c>
      <c r="AL26" s="183" t="str">
        <f t="shared" si="9"/>
        <v> </v>
      </c>
      <c r="AM26" s="183" t="str">
        <f t="shared" si="10"/>
        <v> </v>
      </c>
      <c r="AN26" s="183" t="str">
        <f t="shared" si="11"/>
        <v> </v>
      </c>
      <c r="AO26" s="183" t="str">
        <f t="shared" si="12"/>
        <v> </v>
      </c>
      <c r="AP26" s="202">
        <f t="shared" si="13"/>
        <v>0</v>
      </c>
    </row>
    <row r="27" spans="1:42" s="10" customFormat="1" ht="15.75" customHeight="1" thickBot="1">
      <c r="A27" s="7">
        <v>25</v>
      </c>
      <c r="B27" s="118" t="s">
        <v>27</v>
      </c>
      <c r="C27" s="119" t="s">
        <v>27</v>
      </c>
      <c r="D27" s="169" t="s">
        <v>27</v>
      </c>
      <c r="E27" s="170"/>
      <c r="F27" s="198" t="s">
        <v>27</v>
      </c>
      <c r="G27" s="171"/>
      <c r="H27" s="198" t="s">
        <v>27</v>
      </c>
      <c r="I27" s="171"/>
      <c r="J27" s="198" t="s">
        <v>27</v>
      </c>
      <c r="K27" s="171"/>
      <c r="L27" s="198" t="s">
        <v>27</v>
      </c>
      <c r="M27" s="171"/>
      <c r="N27" s="198" t="s">
        <v>27</v>
      </c>
      <c r="O27" s="171"/>
      <c r="P27" s="198" t="s">
        <v>27</v>
      </c>
      <c r="Q27" s="171"/>
      <c r="R27" s="198" t="s">
        <v>27</v>
      </c>
      <c r="S27" s="171"/>
      <c r="T27" s="198" t="s">
        <v>27</v>
      </c>
      <c r="U27" s="171"/>
      <c r="V27" s="198" t="s">
        <v>27</v>
      </c>
      <c r="W27" s="171"/>
      <c r="X27" s="25"/>
      <c r="Y27" s="147" t="str">
        <f t="shared" si="0"/>
        <v> </v>
      </c>
      <c r="Z27" s="147" t="str">
        <f t="shared" si="1"/>
        <v> </v>
      </c>
      <c r="AA27" s="198" t="s">
        <v>27</v>
      </c>
      <c r="AB27" s="126" t="str">
        <f t="shared" si="2"/>
        <v> </v>
      </c>
      <c r="AC27" s="176" t="str">
        <f t="shared" si="3"/>
        <v> </v>
      </c>
      <c r="AG27" s="183" t="str">
        <f t="shared" si="4"/>
        <v> </v>
      </c>
      <c r="AH27" s="183" t="str">
        <f t="shared" si="5"/>
        <v> </v>
      </c>
      <c r="AI27" s="183" t="str">
        <f t="shared" si="6"/>
        <v> </v>
      </c>
      <c r="AJ27" s="183" t="str">
        <f t="shared" si="7"/>
        <v> </v>
      </c>
      <c r="AK27" s="183" t="str">
        <f t="shared" si="8"/>
        <v> </v>
      </c>
      <c r="AL27" s="183" t="str">
        <f t="shared" si="9"/>
        <v> </v>
      </c>
      <c r="AM27" s="183" t="str">
        <f t="shared" si="10"/>
        <v> </v>
      </c>
      <c r="AN27" s="183" t="str">
        <f t="shared" si="11"/>
        <v> </v>
      </c>
      <c r="AO27" s="183" t="str">
        <f t="shared" si="12"/>
        <v> </v>
      </c>
      <c r="AP27" s="202">
        <f t="shared" si="13"/>
        <v>0</v>
      </c>
    </row>
    <row r="28" spans="1:42" s="10" customFormat="1" ht="15.75" customHeight="1">
      <c r="A28" s="3">
        <v>26</v>
      </c>
      <c r="B28" s="120" t="s">
        <v>27</v>
      </c>
      <c r="C28" s="121" t="s">
        <v>27</v>
      </c>
      <c r="D28" s="163" t="s">
        <v>27</v>
      </c>
      <c r="E28" s="164"/>
      <c r="F28" s="197" t="s">
        <v>27</v>
      </c>
      <c r="G28" s="165"/>
      <c r="H28" s="197" t="s">
        <v>27</v>
      </c>
      <c r="I28" s="165"/>
      <c r="J28" s="197" t="s">
        <v>27</v>
      </c>
      <c r="K28" s="165"/>
      <c r="L28" s="197" t="s">
        <v>27</v>
      </c>
      <c r="M28" s="165"/>
      <c r="N28" s="197" t="s">
        <v>27</v>
      </c>
      <c r="O28" s="165"/>
      <c r="P28" s="197" t="s">
        <v>27</v>
      </c>
      <c r="Q28" s="165"/>
      <c r="R28" s="197" t="s">
        <v>27</v>
      </c>
      <c r="S28" s="165"/>
      <c r="T28" s="197" t="s">
        <v>27</v>
      </c>
      <c r="U28" s="165"/>
      <c r="V28" s="197" t="s">
        <v>27</v>
      </c>
      <c r="W28" s="165"/>
      <c r="X28" s="23"/>
      <c r="Y28" s="145" t="str">
        <f t="shared" si="0"/>
        <v> </v>
      </c>
      <c r="Z28" s="145" t="str">
        <f t="shared" si="1"/>
        <v> </v>
      </c>
      <c r="AA28" s="196" t="s">
        <v>27</v>
      </c>
      <c r="AB28" s="124" t="str">
        <f t="shared" si="2"/>
        <v> </v>
      </c>
      <c r="AC28" s="133" t="str">
        <f t="shared" si="3"/>
        <v> </v>
      </c>
      <c r="AG28" s="183" t="str">
        <f t="shared" si="4"/>
        <v> </v>
      </c>
      <c r="AH28" s="183" t="str">
        <f t="shared" si="5"/>
        <v> </v>
      </c>
      <c r="AI28" s="183" t="str">
        <f t="shared" si="6"/>
        <v> </v>
      </c>
      <c r="AJ28" s="183" t="str">
        <f t="shared" si="7"/>
        <v> </v>
      </c>
      <c r="AK28" s="183" t="str">
        <f t="shared" si="8"/>
        <v> </v>
      </c>
      <c r="AL28" s="183" t="str">
        <f t="shared" si="9"/>
        <v> </v>
      </c>
      <c r="AM28" s="183" t="str">
        <f t="shared" si="10"/>
        <v> </v>
      </c>
      <c r="AN28" s="183" t="str">
        <f t="shared" si="11"/>
        <v> </v>
      </c>
      <c r="AO28" s="183" t="str">
        <f t="shared" si="12"/>
        <v> </v>
      </c>
      <c r="AP28" s="202">
        <f t="shared" si="13"/>
        <v>0</v>
      </c>
    </row>
    <row r="29" spans="1:42" s="10" customFormat="1" ht="18" customHeight="1">
      <c r="A29" s="4">
        <v>27</v>
      </c>
      <c r="B29" s="116" t="s">
        <v>27</v>
      </c>
      <c r="C29" s="117" t="s">
        <v>27</v>
      </c>
      <c r="D29" s="157" t="s">
        <v>27</v>
      </c>
      <c r="E29" s="158"/>
      <c r="F29" s="197" t="s">
        <v>27</v>
      </c>
      <c r="G29" s="159"/>
      <c r="H29" s="197" t="s">
        <v>27</v>
      </c>
      <c r="I29" s="159"/>
      <c r="J29" s="197" t="s">
        <v>27</v>
      </c>
      <c r="K29" s="159"/>
      <c r="L29" s="197" t="s">
        <v>27</v>
      </c>
      <c r="M29" s="159"/>
      <c r="N29" s="197" t="s">
        <v>27</v>
      </c>
      <c r="O29" s="159"/>
      <c r="P29" s="197" t="s">
        <v>27</v>
      </c>
      <c r="Q29" s="159"/>
      <c r="R29" s="197" t="s">
        <v>27</v>
      </c>
      <c r="S29" s="159"/>
      <c r="T29" s="197" t="s">
        <v>27</v>
      </c>
      <c r="U29" s="159"/>
      <c r="V29" s="197" t="s">
        <v>27</v>
      </c>
      <c r="W29" s="159"/>
      <c r="X29" s="24"/>
      <c r="Y29" s="146" t="str">
        <f t="shared" si="0"/>
        <v> </v>
      </c>
      <c r="Z29" s="146" t="str">
        <f t="shared" si="1"/>
        <v> </v>
      </c>
      <c r="AA29" s="197" t="s">
        <v>27</v>
      </c>
      <c r="AB29" s="125" t="str">
        <f t="shared" si="2"/>
        <v> </v>
      </c>
      <c r="AC29" s="175" t="str">
        <f t="shared" si="3"/>
        <v> </v>
      </c>
      <c r="AG29" s="183" t="str">
        <f t="shared" si="4"/>
        <v> </v>
      </c>
      <c r="AH29" s="183" t="str">
        <f t="shared" si="5"/>
        <v> </v>
      </c>
      <c r="AI29" s="183" t="str">
        <f t="shared" si="6"/>
        <v> </v>
      </c>
      <c r="AJ29" s="183" t="str">
        <f t="shared" si="7"/>
        <v> </v>
      </c>
      <c r="AK29" s="183" t="str">
        <f t="shared" si="8"/>
        <v> </v>
      </c>
      <c r="AL29" s="183" t="str">
        <f t="shared" si="9"/>
        <v> </v>
      </c>
      <c r="AM29" s="183" t="str">
        <f t="shared" si="10"/>
        <v> </v>
      </c>
      <c r="AN29" s="183" t="str">
        <f t="shared" si="11"/>
        <v> </v>
      </c>
      <c r="AO29" s="183" t="str">
        <f t="shared" si="12"/>
        <v> </v>
      </c>
      <c r="AP29" s="202">
        <f t="shared" si="13"/>
        <v>0</v>
      </c>
    </row>
    <row r="30" spans="1:42" s="10" customFormat="1" ht="18" customHeight="1">
      <c r="A30" s="4">
        <v>28</v>
      </c>
      <c r="B30" s="116" t="s">
        <v>27</v>
      </c>
      <c r="C30" s="117" t="s">
        <v>27</v>
      </c>
      <c r="D30" s="157" t="s">
        <v>27</v>
      </c>
      <c r="E30" s="158"/>
      <c r="F30" s="197" t="s">
        <v>27</v>
      </c>
      <c r="G30" s="159"/>
      <c r="H30" s="197" t="s">
        <v>27</v>
      </c>
      <c r="I30" s="159"/>
      <c r="J30" s="197" t="s">
        <v>27</v>
      </c>
      <c r="K30" s="159"/>
      <c r="L30" s="197" t="s">
        <v>27</v>
      </c>
      <c r="M30" s="159"/>
      <c r="N30" s="197" t="s">
        <v>27</v>
      </c>
      <c r="O30" s="159"/>
      <c r="P30" s="197" t="s">
        <v>27</v>
      </c>
      <c r="Q30" s="159"/>
      <c r="R30" s="197" t="s">
        <v>27</v>
      </c>
      <c r="S30" s="159"/>
      <c r="T30" s="197" t="s">
        <v>27</v>
      </c>
      <c r="U30" s="159"/>
      <c r="V30" s="197" t="s">
        <v>27</v>
      </c>
      <c r="W30" s="159"/>
      <c r="X30" s="24"/>
      <c r="Y30" s="146" t="str">
        <f t="shared" si="0"/>
        <v> </v>
      </c>
      <c r="Z30" s="146" t="str">
        <f t="shared" si="1"/>
        <v> </v>
      </c>
      <c r="AA30" s="197" t="s">
        <v>27</v>
      </c>
      <c r="AB30" s="125" t="str">
        <f t="shared" si="2"/>
        <v> </v>
      </c>
      <c r="AC30" s="175" t="str">
        <f t="shared" si="3"/>
        <v> </v>
      </c>
      <c r="AG30" s="183" t="str">
        <f t="shared" si="4"/>
        <v> </v>
      </c>
      <c r="AH30" s="183" t="str">
        <f t="shared" si="5"/>
        <v> </v>
      </c>
      <c r="AI30" s="183" t="str">
        <f t="shared" si="6"/>
        <v> </v>
      </c>
      <c r="AJ30" s="183" t="str">
        <f t="shared" si="7"/>
        <v> </v>
      </c>
      <c r="AK30" s="183" t="str">
        <f t="shared" si="8"/>
        <v> </v>
      </c>
      <c r="AL30" s="183" t="str">
        <f t="shared" si="9"/>
        <v> </v>
      </c>
      <c r="AM30" s="183" t="str">
        <f t="shared" si="10"/>
        <v> </v>
      </c>
      <c r="AN30" s="183" t="str">
        <f t="shared" si="11"/>
        <v> </v>
      </c>
      <c r="AO30" s="183" t="str">
        <f t="shared" si="12"/>
        <v> </v>
      </c>
      <c r="AP30" s="202">
        <f t="shared" si="13"/>
        <v>0</v>
      </c>
    </row>
    <row r="31" spans="1:42" s="10" customFormat="1" ht="18" customHeight="1">
      <c r="A31" s="4">
        <v>29</v>
      </c>
      <c r="B31" s="116" t="s">
        <v>27</v>
      </c>
      <c r="C31" s="117" t="s">
        <v>27</v>
      </c>
      <c r="D31" s="157" t="s">
        <v>27</v>
      </c>
      <c r="E31" s="158"/>
      <c r="F31" s="197" t="s">
        <v>27</v>
      </c>
      <c r="G31" s="159"/>
      <c r="H31" s="197" t="s">
        <v>27</v>
      </c>
      <c r="I31" s="159"/>
      <c r="J31" s="197" t="s">
        <v>27</v>
      </c>
      <c r="K31" s="159"/>
      <c r="L31" s="197" t="s">
        <v>27</v>
      </c>
      <c r="M31" s="159"/>
      <c r="N31" s="197" t="s">
        <v>27</v>
      </c>
      <c r="O31" s="159"/>
      <c r="P31" s="197" t="s">
        <v>27</v>
      </c>
      <c r="Q31" s="159"/>
      <c r="R31" s="197" t="s">
        <v>27</v>
      </c>
      <c r="S31" s="159"/>
      <c r="T31" s="197" t="s">
        <v>27</v>
      </c>
      <c r="U31" s="159"/>
      <c r="V31" s="197" t="s">
        <v>27</v>
      </c>
      <c r="W31" s="159"/>
      <c r="X31" s="24"/>
      <c r="Y31" s="146" t="str">
        <f t="shared" si="0"/>
        <v> </v>
      </c>
      <c r="Z31" s="146" t="str">
        <f t="shared" si="1"/>
        <v> </v>
      </c>
      <c r="AA31" s="197" t="s">
        <v>27</v>
      </c>
      <c r="AB31" s="125" t="str">
        <f t="shared" si="2"/>
        <v> </v>
      </c>
      <c r="AC31" s="175" t="str">
        <f t="shared" si="3"/>
        <v> </v>
      </c>
      <c r="AG31" s="183" t="str">
        <f t="shared" si="4"/>
        <v> </v>
      </c>
      <c r="AH31" s="183" t="str">
        <f t="shared" si="5"/>
        <v> </v>
      </c>
      <c r="AI31" s="183" t="str">
        <f t="shared" si="6"/>
        <v> </v>
      </c>
      <c r="AJ31" s="183" t="str">
        <f t="shared" si="7"/>
        <v> </v>
      </c>
      <c r="AK31" s="183" t="str">
        <f t="shared" si="8"/>
        <v> </v>
      </c>
      <c r="AL31" s="183" t="str">
        <f t="shared" si="9"/>
        <v> </v>
      </c>
      <c r="AM31" s="183" t="str">
        <f t="shared" si="10"/>
        <v> </v>
      </c>
      <c r="AN31" s="183" t="str">
        <f t="shared" si="11"/>
        <v> </v>
      </c>
      <c r="AO31" s="183" t="str">
        <f t="shared" si="12"/>
        <v> </v>
      </c>
      <c r="AP31" s="202">
        <f t="shared" si="13"/>
        <v>0</v>
      </c>
    </row>
    <row r="32" spans="1:42" s="10" customFormat="1" ht="18" customHeight="1" thickBot="1">
      <c r="A32" s="11">
        <v>30</v>
      </c>
      <c r="B32" s="122" t="s">
        <v>27</v>
      </c>
      <c r="C32" s="123" t="s">
        <v>27</v>
      </c>
      <c r="D32" s="172" t="s">
        <v>27</v>
      </c>
      <c r="E32" s="173"/>
      <c r="F32" s="199" t="s">
        <v>27</v>
      </c>
      <c r="G32" s="174"/>
      <c r="H32" s="199" t="s">
        <v>27</v>
      </c>
      <c r="I32" s="174"/>
      <c r="J32" s="199" t="s">
        <v>27</v>
      </c>
      <c r="K32" s="174"/>
      <c r="L32" s="199" t="s">
        <v>27</v>
      </c>
      <c r="M32" s="174"/>
      <c r="N32" s="199" t="s">
        <v>27</v>
      </c>
      <c r="O32" s="174"/>
      <c r="P32" s="199" t="s">
        <v>27</v>
      </c>
      <c r="Q32" s="174"/>
      <c r="R32" s="199" t="s">
        <v>27</v>
      </c>
      <c r="S32" s="174"/>
      <c r="T32" s="199" t="s">
        <v>27</v>
      </c>
      <c r="U32" s="174"/>
      <c r="V32" s="199" t="s">
        <v>27</v>
      </c>
      <c r="W32" s="174"/>
      <c r="X32" s="26"/>
      <c r="Y32" s="148" t="str">
        <f t="shared" si="0"/>
        <v> </v>
      </c>
      <c r="Z32" s="148" t="str">
        <f t="shared" si="1"/>
        <v> </v>
      </c>
      <c r="AA32" s="199" t="s">
        <v>27</v>
      </c>
      <c r="AB32" s="127" t="str">
        <f t="shared" si="2"/>
        <v> </v>
      </c>
      <c r="AC32" s="177" t="str">
        <f t="shared" si="3"/>
        <v> </v>
      </c>
      <c r="AG32" s="183" t="str">
        <f t="shared" si="4"/>
        <v> </v>
      </c>
      <c r="AH32" s="183" t="str">
        <f t="shared" si="5"/>
        <v> </v>
      </c>
      <c r="AI32" s="183" t="str">
        <f t="shared" si="6"/>
        <v> </v>
      </c>
      <c r="AJ32" s="183" t="str">
        <f t="shared" si="7"/>
        <v> </v>
      </c>
      <c r="AK32" s="183" t="str">
        <f t="shared" si="8"/>
        <v> </v>
      </c>
      <c r="AL32" s="183" t="str">
        <f t="shared" si="9"/>
        <v> </v>
      </c>
      <c r="AM32" s="183" t="str">
        <f t="shared" si="10"/>
        <v> </v>
      </c>
      <c r="AN32" s="183" t="str">
        <f t="shared" si="11"/>
        <v> </v>
      </c>
      <c r="AO32" s="183" t="str">
        <f t="shared" si="12"/>
        <v> </v>
      </c>
      <c r="AP32" s="202">
        <f t="shared" si="13"/>
        <v>0</v>
      </c>
    </row>
    <row r="33" spans="1:41" s="10" customFormat="1" ht="13.5" thickTop="1">
      <c r="A33"/>
      <c r="B33"/>
      <c r="C33" t="s">
        <v>27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Z33" s="12"/>
      <c r="AA33" s="10" t="s">
        <v>27</v>
      </c>
      <c r="AG33" s="180"/>
      <c r="AH33" s="180"/>
      <c r="AI33" s="180"/>
      <c r="AJ33" s="180"/>
      <c r="AK33" s="180"/>
      <c r="AL33" s="180"/>
      <c r="AM33" s="180"/>
      <c r="AN33" s="180"/>
      <c r="AO33" s="180"/>
    </row>
    <row r="34" spans="1:41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Z34" s="12"/>
      <c r="AA34" s="10" t="s">
        <v>27</v>
      </c>
      <c r="AG34" s="180"/>
      <c r="AH34" s="180"/>
      <c r="AI34" s="180"/>
      <c r="AJ34" s="180"/>
      <c r="AK34" s="180"/>
      <c r="AL34" s="180"/>
      <c r="AM34" s="180"/>
      <c r="AN34" s="180"/>
      <c r="AO34" s="180"/>
    </row>
    <row r="35" spans="1:41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Z35" s="12"/>
      <c r="AG35" s="180"/>
      <c r="AH35" s="180"/>
      <c r="AI35" s="180"/>
      <c r="AJ35" s="180"/>
      <c r="AK35" s="180"/>
      <c r="AL35" s="180"/>
      <c r="AM35" s="180"/>
      <c r="AN35" s="180"/>
      <c r="AO35" s="180"/>
    </row>
    <row r="36" spans="1:41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Z36" s="12"/>
      <c r="AG36" s="180"/>
      <c r="AH36" s="180"/>
      <c r="AI36" s="180"/>
      <c r="AJ36" s="180"/>
      <c r="AK36" s="180"/>
      <c r="AL36" s="180"/>
      <c r="AM36" s="180"/>
      <c r="AN36" s="180"/>
      <c r="AO36" s="180"/>
    </row>
    <row r="37" spans="1:41" s="1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Z37" s="12"/>
      <c r="AG37" s="180"/>
      <c r="AH37" s="180"/>
      <c r="AI37" s="180"/>
      <c r="AJ37" s="180"/>
      <c r="AK37" s="180"/>
      <c r="AL37" s="180"/>
      <c r="AM37" s="180"/>
      <c r="AN37" s="180"/>
      <c r="AO37" s="180"/>
    </row>
    <row r="38" spans="1:41" s="10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Z38" s="12"/>
      <c r="AG38" s="180"/>
      <c r="AH38" s="180"/>
      <c r="AI38" s="180"/>
      <c r="AJ38" s="180"/>
      <c r="AK38" s="180"/>
      <c r="AL38" s="180"/>
      <c r="AM38" s="180"/>
      <c r="AN38" s="180"/>
      <c r="AO38" s="180"/>
    </row>
    <row r="39" spans="1:41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Z39" s="12"/>
      <c r="AG39" s="180"/>
      <c r="AH39" s="180"/>
      <c r="AI39" s="180"/>
      <c r="AJ39" s="180"/>
      <c r="AK39" s="180"/>
      <c r="AL39" s="180"/>
      <c r="AM39" s="180"/>
      <c r="AN39" s="180"/>
      <c r="AO39" s="180"/>
    </row>
    <row r="40" spans="1:41" s="1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Z40" s="12"/>
      <c r="AG40" s="180"/>
      <c r="AH40" s="180"/>
      <c r="AI40" s="180"/>
      <c r="AJ40" s="180"/>
      <c r="AK40" s="180"/>
      <c r="AL40" s="180"/>
      <c r="AM40" s="180"/>
      <c r="AN40" s="180"/>
      <c r="AO40" s="180"/>
    </row>
    <row r="41" spans="1:41" s="1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Z41" s="12"/>
      <c r="AG41" s="180"/>
      <c r="AH41" s="180"/>
      <c r="AI41" s="180"/>
      <c r="AJ41" s="180"/>
      <c r="AK41" s="180"/>
      <c r="AL41" s="180"/>
      <c r="AM41" s="180"/>
      <c r="AN41" s="180"/>
      <c r="AO41" s="180"/>
    </row>
    <row r="42" spans="1:41" s="10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Z42" s="12"/>
      <c r="AG42" s="180"/>
      <c r="AH42" s="180"/>
      <c r="AI42" s="180"/>
      <c r="AJ42" s="180"/>
      <c r="AK42" s="180"/>
      <c r="AL42" s="180"/>
      <c r="AM42" s="180"/>
      <c r="AN42" s="180"/>
      <c r="AO42" s="180"/>
    </row>
    <row r="43" spans="1:41" s="10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Z43" s="12"/>
      <c r="AG43" s="180"/>
      <c r="AH43" s="180"/>
      <c r="AI43" s="180"/>
      <c r="AJ43" s="180"/>
      <c r="AK43" s="180"/>
      <c r="AL43" s="180"/>
      <c r="AM43" s="180"/>
      <c r="AN43" s="180"/>
      <c r="AO43" s="180"/>
    </row>
    <row r="44" spans="1:41" s="10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Z44" s="12"/>
      <c r="AG44" s="180"/>
      <c r="AH44" s="180"/>
      <c r="AI44" s="180"/>
      <c r="AJ44" s="180"/>
      <c r="AK44" s="180"/>
      <c r="AL44" s="180"/>
      <c r="AM44" s="180"/>
      <c r="AN44" s="180"/>
      <c r="AO44" s="180"/>
    </row>
    <row r="45" spans="1:41" s="10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12"/>
      <c r="AG45" s="180"/>
      <c r="AH45" s="180"/>
      <c r="AI45" s="180"/>
      <c r="AJ45" s="180"/>
      <c r="AK45" s="180"/>
      <c r="AL45" s="180"/>
      <c r="AM45" s="180"/>
      <c r="AN45" s="180"/>
      <c r="AO45" s="180"/>
    </row>
    <row r="46" spans="1:41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Z46" s="12"/>
      <c r="AG46" s="180"/>
      <c r="AH46" s="180"/>
      <c r="AI46" s="180"/>
      <c r="AJ46" s="180"/>
      <c r="AK46" s="180"/>
      <c r="AL46" s="180"/>
      <c r="AM46" s="180"/>
      <c r="AN46" s="180"/>
      <c r="AO46" s="180"/>
    </row>
    <row r="47" spans="1:41" s="10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Z47" s="12"/>
      <c r="AG47" s="180"/>
      <c r="AH47" s="180"/>
      <c r="AI47" s="180"/>
      <c r="AJ47" s="180"/>
      <c r="AK47" s="180"/>
      <c r="AL47" s="180"/>
      <c r="AM47" s="180"/>
      <c r="AN47" s="180"/>
      <c r="AO47" s="180"/>
    </row>
    <row r="48" spans="1:41" s="10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Z48" s="12"/>
      <c r="AG48" s="180"/>
      <c r="AH48" s="180"/>
      <c r="AI48" s="180"/>
      <c r="AJ48" s="180"/>
      <c r="AK48" s="180"/>
      <c r="AL48" s="180"/>
      <c r="AM48" s="180"/>
      <c r="AN48" s="180"/>
      <c r="AO48" s="180"/>
    </row>
    <row r="49" spans="1:41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Z49" s="12"/>
      <c r="AG49" s="180"/>
      <c r="AH49" s="180"/>
      <c r="AI49" s="180"/>
      <c r="AJ49" s="180"/>
      <c r="AK49" s="180"/>
      <c r="AL49" s="180"/>
      <c r="AM49" s="180"/>
      <c r="AN49" s="180"/>
      <c r="AO49" s="180"/>
    </row>
    <row r="50" spans="1:41" s="10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Z50" s="12"/>
      <c r="AG50" s="180"/>
      <c r="AH50" s="180"/>
      <c r="AI50" s="180"/>
      <c r="AJ50" s="180"/>
      <c r="AK50" s="180"/>
      <c r="AL50" s="180"/>
      <c r="AM50" s="180"/>
      <c r="AN50" s="180"/>
      <c r="AO50" s="180"/>
    </row>
    <row r="51" spans="1:41" s="10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Z51" s="12"/>
      <c r="AG51" s="180"/>
      <c r="AH51" s="180"/>
      <c r="AI51" s="180"/>
      <c r="AJ51" s="180"/>
      <c r="AK51" s="180"/>
      <c r="AL51" s="180"/>
      <c r="AM51" s="180"/>
      <c r="AN51" s="180"/>
      <c r="AO51" s="180"/>
    </row>
    <row r="52" spans="1:41" s="10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Z52" s="12"/>
      <c r="AG52" s="180"/>
      <c r="AH52" s="180"/>
      <c r="AI52" s="180"/>
      <c r="AJ52" s="180"/>
      <c r="AK52" s="180"/>
      <c r="AL52" s="180"/>
      <c r="AM52" s="180"/>
      <c r="AN52" s="180"/>
      <c r="AO52" s="180"/>
    </row>
    <row r="53" spans="1:41" s="10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Z53" s="12"/>
      <c r="AG53" s="180"/>
      <c r="AH53" s="180"/>
      <c r="AI53" s="180"/>
      <c r="AJ53" s="180"/>
      <c r="AK53" s="180"/>
      <c r="AL53" s="180"/>
      <c r="AM53" s="180"/>
      <c r="AN53" s="180"/>
      <c r="AO53" s="180"/>
    </row>
    <row r="54" spans="1:41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Z54" s="12"/>
      <c r="AG54" s="180"/>
      <c r="AH54" s="180"/>
      <c r="AI54" s="180"/>
      <c r="AJ54" s="180"/>
      <c r="AK54" s="180"/>
      <c r="AL54" s="180"/>
      <c r="AM54" s="180"/>
      <c r="AN54" s="180"/>
      <c r="AO54" s="180"/>
    </row>
    <row r="55" spans="1:41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Z55" s="12"/>
      <c r="AG55" s="180"/>
      <c r="AH55" s="180"/>
      <c r="AI55" s="180"/>
      <c r="AJ55" s="180"/>
      <c r="AK55" s="180"/>
      <c r="AL55" s="180"/>
      <c r="AM55" s="180"/>
      <c r="AN55" s="180"/>
      <c r="AO55" s="180"/>
    </row>
    <row r="56" spans="1:41" s="10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Z56" s="12"/>
      <c r="AG56" s="180"/>
      <c r="AH56" s="180"/>
      <c r="AI56" s="180"/>
      <c r="AJ56" s="180"/>
      <c r="AK56" s="180"/>
      <c r="AL56" s="180"/>
      <c r="AM56" s="180"/>
      <c r="AN56" s="180"/>
      <c r="AO56" s="180"/>
    </row>
    <row r="57" spans="1:41" s="10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Z57" s="12"/>
      <c r="AG57" s="180"/>
      <c r="AH57" s="180"/>
      <c r="AI57" s="180"/>
      <c r="AJ57" s="180"/>
      <c r="AK57" s="180"/>
      <c r="AL57" s="180"/>
      <c r="AM57" s="180"/>
      <c r="AN57" s="180"/>
      <c r="AO57" s="180"/>
    </row>
    <row r="58" spans="1:41" s="10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Z58" s="12"/>
      <c r="AG58" s="180"/>
      <c r="AH58" s="180"/>
      <c r="AI58" s="180"/>
      <c r="AJ58" s="180"/>
      <c r="AK58" s="180"/>
      <c r="AL58" s="180"/>
      <c r="AM58" s="180"/>
      <c r="AN58" s="180"/>
      <c r="AO58" s="180"/>
    </row>
    <row r="59" spans="1:41" s="10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Z59" s="12"/>
      <c r="AG59" s="180"/>
      <c r="AH59" s="180"/>
      <c r="AI59" s="180"/>
      <c r="AJ59" s="180"/>
      <c r="AK59" s="180"/>
      <c r="AL59" s="180"/>
      <c r="AM59" s="180"/>
      <c r="AN59" s="180"/>
      <c r="AO59" s="180"/>
    </row>
    <row r="60" spans="1:41" s="1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Z60" s="12"/>
      <c r="AG60" s="180"/>
      <c r="AH60" s="180"/>
      <c r="AI60" s="180"/>
      <c r="AJ60" s="180"/>
      <c r="AK60" s="180"/>
      <c r="AL60" s="180"/>
      <c r="AM60" s="180"/>
      <c r="AN60" s="180"/>
      <c r="AO60" s="180"/>
    </row>
    <row r="61" spans="1:41" s="10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Z61" s="12"/>
      <c r="AG61" s="180"/>
      <c r="AH61" s="180"/>
      <c r="AI61" s="180"/>
      <c r="AJ61" s="180"/>
      <c r="AK61" s="180"/>
      <c r="AL61" s="180"/>
      <c r="AM61" s="180"/>
      <c r="AN61" s="180"/>
      <c r="AO61" s="180"/>
    </row>
    <row r="62" spans="1:41" s="10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Z62" s="12"/>
      <c r="AG62" s="180"/>
      <c r="AH62" s="180"/>
      <c r="AI62" s="180"/>
      <c r="AJ62" s="180"/>
      <c r="AK62" s="180"/>
      <c r="AL62" s="180"/>
      <c r="AM62" s="180"/>
      <c r="AN62" s="180"/>
      <c r="AO62" s="180"/>
    </row>
    <row r="63" spans="1:41" s="10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Z63" s="12"/>
      <c r="AG63" s="180"/>
      <c r="AH63" s="180"/>
      <c r="AI63" s="180"/>
      <c r="AJ63" s="180"/>
      <c r="AK63" s="180"/>
      <c r="AL63" s="180"/>
      <c r="AM63" s="180"/>
      <c r="AN63" s="180"/>
      <c r="AO63" s="180"/>
    </row>
    <row r="64" spans="1:41" s="10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Z64" s="12"/>
      <c r="AG64" s="180"/>
      <c r="AH64" s="180"/>
      <c r="AI64" s="180"/>
      <c r="AJ64" s="180"/>
      <c r="AK64" s="180"/>
      <c r="AL64" s="180"/>
      <c r="AM64" s="180"/>
      <c r="AN64" s="180"/>
      <c r="AO64" s="180"/>
    </row>
    <row r="65" spans="1:41" s="10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Z65" s="12"/>
      <c r="AG65" s="180"/>
      <c r="AH65" s="180"/>
      <c r="AI65" s="180"/>
      <c r="AJ65" s="180"/>
      <c r="AK65" s="180"/>
      <c r="AL65" s="180"/>
      <c r="AM65" s="180"/>
      <c r="AN65" s="180"/>
      <c r="AO65" s="180"/>
    </row>
    <row r="66" spans="1:41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Z66" s="12"/>
      <c r="AG66" s="180"/>
      <c r="AH66" s="180"/>
      <c r="AI66" s="180"/>
      <c r="AJ66" s="180"/>
      <c r="AK66" s="180"/>
      <c r="AL66" s="180"/>
      <c r="AM66" s="180"/>
      <c r="AN66" s="180"/>
      <c r="AO66" s="180"/>
    </row>
    <row r="67" spans="1:41" s="10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Z67" s="12"/>
      <c r="AG67" s="180"/>
      <c r="AH67" s="180"/>
      <c r="AI67" s="180"/>
      <c r="AJ67" s="180"/>
      <c r="AK67" s="180"/>
      <c r="AL67" s="180"/>
      <c r="AM67" s="180"/>
      <c r="AN67" s="180"/>
      <c r="AO67" s="180"/>
    </row>
    <row r="68" spans="1:41" s="10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Z68" s="12"/>
      <c r="AG68" s="180"/>
      <c r="AH68" s="180"/>
      <c r="AI68" s="180"/>
      <c r="AJ68" s="180"/>
      <c r="AK68" s="180"/>
      <c r="AL68" s="180"/>
      <c r="AM68" s="180"/>
      <c r="AN68" s="180"/>
      <c r="AO68" s="180"/>
    </row>
    <row r="69" spans="1:41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Z69" s="12"/>
      <c r="AG69" s="180"/>
      <c r="AH69" s="180"/>
      <c r="AI69" s="180"/>
      <c r="AJ69" s="180"/>
      <c r="AK69" s="180"/>
      <c r="AL69" s="180"/>
      <c r="AM69" s="180"/>
      <c r="AN69" s="180"/>
      <c r="AO69" s="180"/>
    </row>
    <row r="70" spans="1:41" s="10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Z70" s="12"/>
      <c r="AG70" s="180"/>
      <c r="AH70" s="180"/>
      <c r="AI70" s="180"/>
      <c r="AJ70" s="180"/>
      <c r="AK70" s="180"/>
      <c r="AL70" s="180"/>
      <c r="AM70" s="180"/>
      <c r="AN70" s="180"/>
      <c r="AO70" s="180"/>
    </row>
    <row r="71" spans="1:41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Z71" s="12"/>
      <c r="AG71" s="180"/>
      <c r="AH71" s="180"/>
      <c r="AI71" s="180"/>
      <c r="AJ71" s="180"/>
      <c r="AK71" s="180"/>
      <c r="AL71" s="180"/>
      <c r="AM71" s="180"/>
      <c r="AN71" s="180"/>
      <c r="AO71" s="180"/>
    </row>
    <row r="72" spans="1:41" s="10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Z72" s="12"/>
      <c r="AG72" s="180"/>
      <c r="AH72" s="180"/>
      <c r="AI72" s="180"/>
      <c r="AJ72" s="180"/>
      <c r="AK72" s="180"/>
      <c r="AL72" s="180"/>
      <c r="AM72" s="180"/>
      <c r="AN72" s="180"/>
      <c r="AO72" s="180"/>
    </row>
    <row r="73" spans="1:41" s="10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Z73" s="12"/>
      <c r="AG73" s="180"/>
      <c r="AH73" s="180"/>
      <c r="AI73" s="180"/>
      <c r="AJ73" s="180"/>
      <c r="AK73" s="180"/>
      <c r="AL73" s="180"/>
      <c r="AM73" s="180"/>
      <c r="AN73" s="180"/>
      <c r="AO73" s="180"/>
    </row>
    <row r="74" spans="1:41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Z74" s="12"/>
      <c r="AG74" s="180"/>
      <c r="AH74" s="180"/>
      <c r="AI74" s="180"/>
      <c r="AJ74" s="180"/>
      <c r="AK74" s="180"/>
      <c r="AL74" s="180"/>
      <c r="AM74" s="180"/>
      <c r="AN74" s="180"/>
      <c r="AO74" s="180"/>
    </row>
    <row r="75" spans="1:41" s="10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Z75" s="12"/>
      <c r="AG75" s="180"/>
      <c r="AH75" s="180"/>
      <c r="AI75" s="180"/>
      <c r="AJ75" s="180"/>
      <c r="AK75" s="180"/>
      <c r="AL75" s="180"/>
      <c r="AM75" s="180"/>
      <c r="AN75" s="180"/>
      <c r="AO75" s="180"/>
    </row>
    <row r="76" spans="1:41" s="10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Z76" s="12"/>
      <c r="AG76" s="180"/>
      <c r="AH76" s="180"/>
      <c r="AI76" s="180"/>
      <c r="AJ76" s="180"/>
      <c r="AK76" s="180"/>
      <c r="AL76" s="180"/>
      <c r="AM76" s="180"/>
      <c r="AN76" s="180"/>
      <c r="AO76" s="180"/>
    </row>
    <row r="77" spans="1:41" s="10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Z77" s="12"/>
      <c r="AG77" s="180"/>
      <c r="AH77" s="180"/>
      <c r="AI77" s="180"/>
      <c r="AJ77" s="180"/>
      <c r="AK77" s="180"/>
      <c r="AL77" s="180"/>
      <c r="AM77" s="180"/>
      <c r="AN77" s="180"/>
      <c r="AO77" s="180"/>
    </row>
    <row r="78" spans="1:41" s="10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Z78" s="12"/>
      <c r="AG78" s="180"/>
      <c r="AH78" s="180"/>
      <c r="AI78" s="180"/>
      <c r="AJ78" s="180"/>
      <c r="AK78" s="180"/>
      <c r="AL78" s="180"/>
      <c r="AM78" s="180"/>
      <c r="AN78" s="180"/>
      <c r="AO78" s="180"/>
    </row>
    <row r="79" spans="1:41" s="10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Z79" s="12"/>
      <c r="AG79" s="180"/>
      <c r="AH79" s="180"/>
      <c r="AI79" s="180"/>
      <c r="AJ79" s="180"/>
      <c r="AK79" s="180"/>
      <c r="AL79" s="180"/>
      <c r="AM79" s="180"/>
      <c r="AN79" s="180"/>
      <c r="AO79" s="180"/>
    </row>
    <row r="80" spans="1:41" s="10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Z80" s="12"/>
      <c r="AG80" s="180"/>
      <c r="AH80" s="180"/>
      <c r="AI80" s="180"/>
      <c r="AJ80" s="180"/>
      <c r="AK80" s="180"/>
      <c r="AL80" s="180"/>
      <c r="AM80" s="180"/>
      <c r="AN80" s="180"/>
      <c r="AO80" s="180"/>
    </row>
    <row r="81" spans="1:41" s="10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Z81" s="12"/>
      <c r="AG81" s="180"/>
      <c r="AH81" s="180"/>
      <c r="AI81" s="180"/>
      <c r="AJ81" s="180"/>
      <c r="AK81" s="180"/>
      <c r="AL81" s="180"/>
      <c r="AM81" s="180"/>
      <c r="AN81" s="180"/>
      <c r="AO81" s="180"/>
    </row>
    <row r="82" spans="1:41" s="10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Z82" s="12"/>
      <c r="AG82" s="180"/>
      <c r="AH82" s="180"/>
      <c r="AI82" s="180"/>
      <c r="AJ82" s="180"/>
      <c r="AK82" s="180"/>
      <c r="AL82" s="180"/>
      <c r="AM82" s="180"/>
      <c r="AN82" s="180"/>
      <c r="AO82" s="180"/>
    </row>
    <row r="83" spans="1:41" s="10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Z83" s="12"/>
      <c r="AG83" s="180"/>
      <c r="AH83" s="180"/>
      <c r="AI83" s="180"/>
      <c r="AJ83" s="180"/>
      <c r="AK83" s="180"/>
      <c r="AL83" s="180"/>
      <c r="AM83" s="180"/>
      <c r="AN83" s="180"/>
      <c r="AO83" s="180"/>
    </row>
    <row r="84" spans="1:41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Z84" s="12"/>
      <c r="AG84" s="180"/>
      <c r="AH84" s="180"/>
      <c r="AI84" s="180"/>
      <c r="AJ84" s="180"/>
      <c r="AK84" s="180"/>
      <c r="AL84" s="180"/>
      <c r="AM84" s="180"/>
      <c r="AN84" s="180"/>
      <c r="AO84" s="180"/>
    </row>
    <row r="85" spans="1:41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Z85" s="12"/>
      <c r="AG85" s="180"/>
      <c r="AH85" s="180"/>
      <c r="AI85" s="180"/>
      <c r="AJ85" s="180"/>
      <c r="AK85" s="180"/>
      <c r="AL85" s="180"/>
      <c r="AM85" s="180"/>
      <c r="AN85" s="180"/>
      <c r="AO85" s="180"/>
    </row>
    <row r="86" spans="1:41" s="10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Z86" s="12"/>
      <c r="AG86" s="180"/>
      <c r="AH86" s="180"/>
      <c r="AI86" s="180"/>
      <c r="AJ86" s="180"/>
      <c r="AK86" s="180"/>
      <c r="AL86" s="180"/>
      <c r="AM86" s="180"/>
      <c r="AN86" s="180"/>
      <c r="AO86" s="180"/>
    </row>
    <row r="87" spans="1:41" s="10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Z87" s="12"/>
      <c r="AG87" s="180"/>
      <c r="AH87" s="180"/>
      <c r="AI87" s="180"/>
      <c r="AJ87" s="180"/>
      <c r="AK87" s="180"/>
      <c r="AL87" s="180"/>
      <c r="AM87" s="180"/>
      <c r="AN87" s="180"/>
      <c r="AO87" s="180"/>
    </row>
    <row r="88" spans="1:41" s="10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Z88" s="12"/>
      <c r="AG88" s="180"/>
      <c r="AH88" s="180"/>
      <c r="AI88" s="180"/>
      <c r="AJ88" s="180"/>
      <c r="AK88" s="180"/>
      <c r="AL88" s="180"/>
      <c r="AM88" s="180"/>
      <c r="AN88" s="180"/>
      <c r="AO88" s="180"/>
    </row>
    <row r="89" spans="1:41" s="10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Z89" s="12"/>
      <c r="AG89" s="180"/>
      <c r="AH89" s="180"/>
      <c r="AI89" s="180"/>
      <c r="AJ89" s="180"/>
      <c r="AK89" s="180"/>
      <c r="AL89" s="180"/>
      <c r="AM89" s="180"/>
      <c r="AN89" s="180"/>
      <c r="AO89" s="180"/>
    </row>
    <row r="90" spans="1:41" s="10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Z90" s="12"/>
      <c r="AG90" s="180"/>
      <c r="AH90" s="180"/>
      <c r="AI90" s="180"/>
      <c r="AJ90" s="180"/>
      <c r="AK90" s="180"/>
      <c r="AL90" s="180"/>
      <c r="AM90" s="180"/>
      <c r="AN90" s="180"/>
      <c r="AO90" s="180"/>
    </row>
    <row r="91" spans="1:41" s="10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Z91" s="12"/>
      <c r="AG91" s="180"/>
      <c r="AH91" s="180"/>
      <c r="AI91" s="180"/>
      <c r="AJ91" s="180"/>
      <c r="AK91" s="180"/>
      <c r="AL91" s="180"/>
      <c r="AM91" s="180"/>
      <c r="AN91" s="180"/>
      <c r="AO91" s="180"/>
    </row>
    <row r="92" spans="1:41" s="10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Z92" s="12"/>
      <c r="AG92" s="180"/>
      <c r="AH92" s="180"/>
      <c r="AI92" s="180"/>
      <c r="AJ92" s="180"/>
      <c r="AK92" s="180"/>
      <c r="AL92" s="180"/>
      <c r="AM92" s="180"/>
      <c r="AN92" s="180"/>
      <c r="AO92" s="180"/>
    </row>
    <row r="93" spans="1:41" s="1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Z93" s="12"/>
      <c r="AG93" s="180"/>
      <c r="AH93" s="180"/>
      <c r="AI93" s="180"/>
      <c r="AJ93" s="180"/>
      <c r="AK93" s="180"/>
      <c r="AL93" s="180"/>
      <c r="AM93" s="180"/>
      <c r="AN93" s="180"/>
      <c r="AO93" s="180"/>
    </row>
    <row r="94" spans="1:41" s="10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Z94" s="12"/>
      <c r="AG94" s="180"/>
      <c r="AH94" s="180"/>
      <c r="AI94" s="180"/>
      <c r="AJ94" s="180"/>
      <c r="AK94" s="180"/>
      <c r="AL94" s="180"/>
      <c r="AM94" s="180"/>
      <c r="AN94" s="180"/>
      <c r="AO94" s="180"/>
    </row>
    <row r="95" spans="1:41" s="10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Z95" s="12"/>
      <c r="AG95" s="180"/>
      <c r="AH95" s="180"/>
      <c r="AI95" s="180"/>
      <c r="AJ95" s="180"/>
      <c r="AK95" s="180"/>
      <c r="AL95" s="180"/>
      <c r="AM95" s="180"/>
      <c r="AN95" s="180"/>
      <c r="AO95" s="180"/>
    </row>
    <row r="96" spans="1:41" s="10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Z96" s="12"/>
      <c r="AG96" s="180"/>
      <c r="AH96" s="180"/>
      <c r="AI96" s="180"/>
      <c r="AJ96" s="180"/>
      <c r="AK96" s="180"/>
      <c r="AL96" s="180"/>
      <c r="AM96" s="180"/>
      <c r="AN96" s="180"/>
      <c r="AO96" s="180"/>
    </row>
    <row r="97" spans="1:41" s="10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Z97" s="12"/>
      <c r="AG97" s="180"/>
      <c r="AH97" s="180"/>
      <c r="AI97" s="180"/>
      <c r="AJ97" s="180"/>
      <c r="AK97" s="180"/>
      <c r="AL97" s="180"/>
      <c r="AM97" s="180"/>
      <c r="AN97" s="180"/>
      <c r="AO97" s="180"/>
    </row>
    <row r="98" spans="1:41" s="10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Z98" s="12"/>
      <c r="AG98" s="180"/>
      <c r="AH98" s="180"/>
      <c r="AI98" s="180"/>
      <c r="AJ98" s="180"/>
      <c r="AK98" s="180"/>
      <c r="AL98" s="180"/>
      <c r="AM98" s="180"/>
      <c r="AN98" s="180"/>
      <c r="AO98" s="180"/>
    </row>
    <row r="99" spans="1:41" s="10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Z99" s="12"/>
      <c r="AG99" s="180"/>
      <c r="AH99" s="180"/>
      <c r="AI99" s="180"/>
      <c r="AJ99" s="180"/>
      <c r="AK99" s="180"/>
      <c r="AL99" s="180"/>
      <c r="AM99" s="180"/>
      <c r="AN99" s="180"/>
      <c r="AO99" s="180"/>
    </row>
    <row r="100" spans="1:41" s="10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Z100" s="12"/>
      <c r="AG100" s="180"/>
      <c r="AH100" s="180"/>
      <c r="AI100" s="180"/>
      <c r="AJ100" s="180"/>
      <c r="AK100" s="180"/>
      <c r="AL100" s="180"/>
      <c r="AM100" s="180"/>
      <c r="AN100" s="180"/>
      <c r="AO100" s="180"/>
    </row>
    <row r="101" spans="1:41" s="10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Z101" s="12"/>
      <c r="AG101" s="180"/>
      <c r="AH101" s="180"/>
      <c r="AI101" s="180"/>
      <c r="AJ101" s="180"/>
      <c r="AK101" s="180"/>
      <c r="AL101" s="180"/>
      <c r="AM101" s="180"/>
      <c r="AN101" s="180"/>
      <c r="AO101" s="180"/>
    </row>
    <row r="102" spans="1:41" s="10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Z102" s="12"/>
      <c r="AG102" s="180"/>
      <c r="AH102" s="180"/>
      <c r="AI102" s="180"/>
      <c r="AJ102" s="180"/>
      <c r="AK102" s="180"/>
      <c r="AL102" s="180"/>
      <c r="AM102" s="180"/>
      <c r="AN102" s="180"/>
      <c r="AO102" s="180"/>
    </row>
    <row r="103" spans="1:41" s="10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Z103" s="12"/>
      <c r="AG103" s="180"/>
      <c r="AH103" s="180"/>
      <c r="AI103" s="180"/>
      <c r="AJ103" s="180"/>
      <c r="AK103" s="180"/>
      <c r="AL103" s="180"/>
      <c r="AM103" s="180"/>
      <c r="AN103" s="180"/>
      <c r="AO103" s="180"/>
    </row>
    <row r="104" spans="1:41" s="10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Z104" s="12"/>
      <c r="AG104" s="180"/>
      <c r="AH104" s="180"/>
      <c r="AI104" s="180"/>
      <c r="AJ104" s="180"/>
      <c r="AK104" s="180"/>
      <c r="AL104" s="180"/>
      <c r="AM104" s="180"/>
      <c r="AN104" s="180"/>
      <c r="AO104" s="180"/>
    </row>
    <row r="105" spans="1:41" s="10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Z105" s="12"/>
      <c r="AG105" s="180"/>
      <c r="AH105" s="180"/>
      <c r="AI105" s="180"/>
      <c r="AJ105" s="180"/>
      <c r="AK105" s="180"/>
      <c r="AL105" s="180"/>
      <c r="AM105" s="180"/>
      <c r="AN105" s="180"/>
      <c r="AO105" s="180"/>
    </row>
    <row r="106" spans="1:41" s="10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Z106" s="12"/>
      <c r="AG106" s="180"/>
      <c r="AH106" s="180"/>
      <c r="AI106" s="180"/>
      <c r="AJ106" s="180"/>
      <c r="AK106" s="180"/>
      <c r="AL106" s="180"/>
      <c r="AM106" s="180"/>
      <c r="AN106" s="180"/>
      <c r="AO106" s="180"/>
    </row>
    <row r="107" spans="1:41" s="10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Z107" s="12"/>
      <c r="AG107" s="180"/>
      <c r="AH107" s="180"/>
      <c r="AI107" s="180"/>
      <c r="AJ107" s="180"/>
      <c r="AK107" s="180"/>
      <c r="AL107" s="180"/>
      <c r="AM107" s="180"/>
      <c r="AN107" s="180"/>
      <c r="AO107" s="180"/>
    </row>
    <row r="108" spans="1:41" s="10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Z108" s="12"/>
      <c r="AG108" s="180"/>
      <c r="AH108" s="180"/>
      <c r="AI108" s="180"/>
      <c r="AJ108" s="180"/>
      <c r="AK108" s="180"/>
      <c r="AL108" s="180"/>
      <c r="AM108" s="180"/>
      <c r="AN108" s="180"/>
      <c r="AO108" s="180"/>
    </row>
    <row r="109" spans="1:41" s="10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Z109" s="12"/>
      <c r="AG109" s="180"/>
      <c r="AH109" s="180"/>
      <c r="AI109" s="180"/>
      <c r="AJ109" s="180"/>
      <c r="AK109" s="180"/>
      <c r="AL109" s="180"/>
      <c r="AM109" s="180"/>
      <c r="AN109" s="180"/>
      <c r="AO109" s="180"/>
    </row>
    <row r="110" spans="1:41" s="10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Z110" s="12"/>
      <c r="AG110" s="180"/>
      <c r="AH110" s="180"/>
      <c r="AI110" s="180"/>
      <c r="AJ110" s="180"/>
      <c r="AK110" s="180"/>
      <c r="AL110" s="180"/>
      <c r="AM110" s="180"/>
      <c r="AN110" s="180"/>
      <c r="AO110" s="180"/>
    </row>
    <row r="111" spans="1:41" s="10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Z111" s="12"/>
      <c r="AG111" s="180"/>
      <c r="AH111" s="180"/>
      <c r="AI111" s="180"/>
      <c r="AJ111" s="180"/>
      <c r="AK111" s="180"/>
      <c r="AL111" s="180"/>
      <c r="AM111" s="180"/>
      <c r="AN111" s="180"/>
      <c r="AO111" s="180"/>
    </row>
    <row r="112" spans="1:41" s="10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Z112" s="12"/>
      <c r="AG112" s="180"/>
      <c r="AH112" s="180"/>
      <c r="AI112" s="180"/>
      <c r="AJ112" s="180"/>
      <c r="AK112" s="180"/>
      <c r="AL112" s="180"/>
      <c r="AM112" s="180"/>
      <c r="AN112" s="180"/>
      <c r="AO112" s="180"/>
    </row>
    <row r="113" spans="1:41" s="10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Z113" s="12"/>
      <c r="AG113" s="180"/>
      <c r="AH113" s="180"/>
      <c r="AI113" s="180"/>
      <c r="AJ113" s="180"/>
      <c r="AK113" s="180"/>
      <c r="AL113" s="180"/>
      <c r="AM113" s="180"/>
      <c r="AN113" s="180"/>
      <c r="AO113" s="180"/>
    </row>
    <row r="114" spans="1:41" s="10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Z114" s="12"/>
      <c r="AG114" s="180"/>
      <c r="AH114" s="180"/>
      <c r="AI114" s="180"/>
      <c r="AJ114" s="180"/>
      <c r="AK114" s="180"/>
      <c r="AL114" s="180"/>
      <c r="AM114" s="180"/>
      <c r="AN114" s="180"/>
      <c r="AO114" s="180"/>
    </row>
    <row r="115" spans="1:41" s="10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Z115" s="12"/>
      <c r="AG115" s="180"/>
      <c r="AH115" s="180"/>
      <c r="AI115" s="180"/>
      <c r="AJ115" s="180"/>
      <c r="AK115" s="180"/>
      <c r="AL115" s="180"/>
      <c r="AM115" s="180"/>
      <c r="AN115" s="180"/>
      <c r="AO115" s="180"/>
    </row>
    <row r="116" spans="1:41" s="10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Z116" s="12"/>
      <c r="AG116" s="180"/>
      <c r="AH116" s="180"/>
      <c r="AI116" s="180"/>
      <c r="AJ116" s="180"/>
      <c r="AK116" s="180"/>
      <c r="AL116" s="180"/>
      <c r="AM116" s="180"/>
      <c r="AN116" s="180"/>
      <c r="AO116" s="180"/>
    </row>
    <row r="117" spans="1:41" s="10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Z117" s="12"/>
      <c r="AG117" s="180"/>
      <c r="AH117" s="180"/>
      <c r="AI117" s="180"/>
      <c r="AJ117" s="180"/>
      <c r="AK117" s="180"/>
      <c r="AL117" s="180"/>
      <c r="AM117" s="180"/>
      <c r="AN117" s="180"/>
      <c r="AO117" s="180"/>
    </row>
    <row r="118" spans="1:41" s="10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Z118" s="12"/>
      <c r="AG118" s="180"/>
      <c r="AH118" s="180"/>
      <c r="AI118" s="180"/>
      <c r="AJ118" s="180"/>
      <c r="AK118" s="180"/>
      <c r="AL118" s="180"/>
      <c r="AM118" s="180"/>
      <c r="AN118" s="180"/>
      <c r="AO118" s="180"/>
    </row>
    <row r="119" spans="1:41" s="10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Z119" s="12"/>
      <c r="AG119" s="180"/>
      <c r="AH119" s="180"/>
      <c r="AI119" s="180"/>
      <c r="AJ119" s="180"/>
      <c r="AK119" s="180"/>
      <c r="AL119" s="180"/>
      <c r="AM119" s="180"/>
      <c r="AN119" s="180"/>
      <c r="AO119" s="180"/>
    </row>
    <row r="120" spans="1:41" s="10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Z120" s="12"/>
      <c r="AG120" s="180"/>
      <c r="AH120" s="180"/>
      <c r="AI120" s="180"/>
      <c r="AJ120" s="180"/>
      <c r="AK120" s="180"/>
      <c r="AL120" s="180"/>
      <c r="AM120" s="180"/>
      <c r="AN120" s="180"/>
      <c r="AO120" s="180"/>
    </row>
    <row r="121" spans="1:41" s="10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Z121" s="12"/>
      <c r="AG121" s="180"/>
      <c r="AH121" s="180"/>
      <c r="AI121" s="180"/>
      <c r="AJ121" s="180"/>
      <c r="AK121" s="180"/>
      <c r="AL121" s="180"/>
      <c r="AM121" s="180"/>
      <c r="AN121" s="180"/>
      <c r="AO121" s="180"/>
    </row>
    <row r="122" spans="1:41" s="10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Z122" s="12"/>
      <c r="AG122" s="180"/>
      <c r="AH122" s="180"/>
      <c r="AI122" s="180"/>
      <c r="AJ122" s="180"/>
      <c r="AK122" s="180"/>
      <c r="AL122" s="180"/>
      <c r="AM122" s="180"/>
      <c r="AN122" s="180"/>
      <c r="AO122" s="180"/>
    </row>
    <row r="123" spans="1:41" s="10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Z123" s="12"/>
      <c r="AG123" s="180"/>
      <c r="AH123" s="180"/>
      <c r="AI123" s="180"/>
      <c r="AJ123" s="180"/>
      <c r="AK123" s="180"/>
      <c r="AL123" s="180"/>
      <c r="AM123" s="180"/>
      <c r="AN123" s="180"/>
      <c r="AO123" s="180"/>
    </row>
    <row r="124" spans="1:41" s="10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Z124" s="12"/>
      <c r="AG124" s="180"/>
      <c r="AH124" s="180"/>
      <c r="AI124" s="180"/>
      <c r="AJ124" s="180"/>
      <c r="AK124" s="180"/>
      <c r="AL124" s="180"/>
      <c r="AM124" s="180"/>
      <c r="AN124" s="180"/>
      <c r="AO124" s="180"/>
    </row>
    <row r="125" spans="1:41" s="10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Z125" s="12"/>
      <c r="AG125" s="180"/>
      <c r="AH125" s="180"/>
      <c r="AI125" s="180"/>
      <c r="AJ125" s="180"/>
      <c r="AK125" s="180"/>
      <c r="AL125" s="180"/>
      <c r="AM125" s="180"/>
      <c r="AN125" s="180"/>
      <c r="AO125" s="180"/>
    </row>
    <row r="126" spans="1:41" s="10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Z126" s="12"/>
      <c r="AG126" s="180"/>
      <c r="AH126" s="180"/>
      <c r="AI126" s="180"/>
      <c r="AJ126" s="180"/>
      <c r="AK126" s="180"/>
      <c r="AL126" s="180"/>
      <c r="AM126" s="180"/>
      <c r="AN126" s="180"/>
      <c r="AO126" s="180"/>
    </row>
    <row r="127" spans="1:41" s="10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Z127" s="12"/>
      <c r="AG127" s="180"/>
      <c r="AH127" s="180"/>
      <c r="AI127" s="180"/>
      <c r="AJ127" s="180"/>
      <c r="AK127" s="180"/>
      <c r="AL127" s="180"/>
      <c r="AM127" s="180"/>
      <c r="AN127" s="180"/>
      <c r="AO127" s="180"/>
    </row>
    <row r="128" spans="1:41" s="10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Z128" s="12"/>
      <c r="AG128" s="180"/>
      <c r="AH128" s="180"/>
      <c r="AI128" s="180"/>
      <c r="AJ128" s="180"/>
      <c r="AK128" s="180"/>
      <c r="AL128" s="180"/>
      <c r="AM128" s="180"/>
      <c r="AN128" s="180"/>
      <c r="AO128" s="180"/>
    </row>
    <row r="129" spans="1:41" s="10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Z129" s="12"/>
      <c r="AG129" s="180"/>
      <c r="AH129" s="180"/>
      <c r="AI129" s="180"/>
      <c r="AJ129" s="180"/>
      <c r="AK129" s="180"/>
      <c r="AL129" s="180"/>
      <c r="AM129" s="180"/>
      <c r="AN129" s="180"/>
      <c r="AO129" s="180"/>
    </row>
    <row r="130" spans="1:41" s="10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Z130" s="12"/>
      <c r="AG130" s="180"/>
      <c r="AH130" s="180"/>
      <c r="AI130" s="180"/>
      <c r="AJ130" s="180"/>
      <c r="AK130" s="180"/>
      <c r="AL130" s="180"/>
      <c r="AM130" s="180"/>
      <c r="AN130" s="180"/>
      <c r="AO130" s="180"/>
    </row>
    <row r="131" spans="1:41" s="10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Z131" s="12"/>
      <c r="AG131" s="180"/>
      <c r="AH131" s="180"/>
      <c r="AI131" s="180"/>
      <c r="AJ131" s="180"/>
      <c r="AK131" s="180"/>
      <c r="AL131" s="180"/>
      <c r="AM131" s="180"/>
      <c r="AN131" s="180"/>
      <c r="AO131" s="180"/>
    </row>
    <row r="132" spans="1:41" s="10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Z132" s="12"/>
      <c r="AG132" s="180"/>
      <c r="AH132" s="180"/>
      <c r="AI132" s="180"/>
      <c r="AJ132" s="180"/>
      <c r="AK132" s="180"/>
      <c r="AL132" s="180"/>
      <c r="AM132" s="180"/>
      <c r="AN132" s="180"/>
      <c r="AO132" s="180"/>
    </row>
    <row r="133" spans="1:41" s="10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Z133" s="12"/>
      <c r="AG133" s="180"/>
      <c r="AH133" s="180"/>
      <c r="AI133" s="180"/>
      <c r="AJ133" s="180"/>
      <c r="AK133" s="180"/>
      <c r="AL133" s="180"/>
      <c r="AM133" s="180"/>
      <c r="AN133" s="180"/>
      <c r="AO133" s="180"/>
    </row>
    <row r="134" spans="1:41" s="10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Z134" s="12"/>
      <c r="AG134" s="180"/>
      <c r="AH134" s="180"/>
      <c r="AI134" s="180"/>
      <c r="AJ134" s="180"/>
      <c r="AK134" s="180"/>
      <c r="AL134" s="180"/>
      <c r="AM134" s="180"/>
      <c r="AN134" s="180"/>
      <c r="AO134" s="180"/>
    </row>
    <row r="135" spans="1:41" s="10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Z135" s="12"/>
      <c r="AG135" s="180"/>
      <c r="AH135" s="180"/>
      <c r="AI135" s="180"/>
      <c r="AJ135" s="180"/>
      <c r="AK135" s="180"/>
      <c r="AL135" s="180"/>
      <c r="AM135" s="180"/>
      <c r="AN135" s="180"/>
      <c r="AO135" s="180"/>
    </row>
    <row r="136" spans="1:41" s="10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Z136" s="12"/>
      <c r="AG136" s="180"/>
      <c r="AH136" s="180"/>
      <c r="AI136" s="180"/>
      <c r="AJ136" s="180"/>
      <c r="AK136" s="180"/>
      <c r="AL136" s="180"/>
      <c r="AM136" s="180"/>
      <c r="AN136" s="180"/>
      <c r="AO136" s="180"/>
    </row>
    <row r="137" spans="1:41" s="10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Z137" s="12"/>
      <c r="AG137" s="180"/>
      <c r="AH137" s="180"/>
      <c r="AI137" s="180"/>
      <c r="AJ137" s="180"/>
      <c r="AK137" s="180"/>
      <c r="AL137" s="180"/>
      <c r="AM137" s="180"/>
      <c r="AN137" s="180"/>
      <c r="AO137" s="180"/>
    </row>
    <row r="138" spans="1:41" s="10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Z138" s="12"/>
      <c r="AG138" s="180"/>
      <c r="AH138" s="180"/>
      <c r="AI138" s="180"/>
      <c r="AJ138" s="180"/>
      <c r="AK138" s="180"/>
      <c r="AL138" s="180"/>
      <c r="AM138" s="180"/>
      <c r="AN138" s="180"/>
      <c r="AO138" s="180"/>
    </row>
    <row r="139" spans="1:41" s="10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Z139" s="12"/>
      <c r="AG139" s="180"/>
      <c r="AH139" s="180"/>
      <c r="AI139" s="180"/>
      <c r="AJ139" s="180"/>
      <c r="AK139" s="180"/>
      <c r="AL139" s="180"/>
      <c r="AM139" s="180"/>
      <c r="AN139" s="180"/>
      <c r="AO139" s="180"/>
    </row>
    <row r="140" spans="1:41" s="10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Z140" s="12"/>
      <c r="AG140" s="180"/>
      <c r="AH140" s="180"/>
      <c r="AI140" s="180"/>
      <c r="AJ140" s="180"/>
      <c r="AK140" s="180"/>
      <c r="AL140" s="180"/>
      <c r="AM140" s="180"/>
      <c r="AN140" s="180"/>
      <c r="AO140" s="180"/>
    </row>
    <row r="141" spans="1:41" s="10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Z141" s="12"/>
      <c r="AG141" s="180"/>
      <c r="AH141" s="180"/>
      <c r="AI141" s="180"/>
      <c r="AJ141" s="180"/>
      <c r="AK141" s="180"/>
      <c r="AL141" s="180"/>
      <c r="AM141" s="180"/>
      <c r="AN141" s="180"/>
      <c r="AO141" s="180"/>
    </row>
    <row r="142" spans="1:41" s="10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Z142" s="12"/>
      <c r="AG142" s="180"/>
      <c r="AH142" s="180"/>
      <c r="AI142" s="180"/>
      <c r="AJ142" s="180"/>
      <c r="AK142" s="180"/>
      <c r="AL142" s="180"/>
      <c r="AM142" s="180"/>
      <c r="AN142" s="180"/>
      <c r="AO142" s="180"/>
    </row>
    <row r="143" spans="1:41" s="10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Z143" s="12"/>
      <c r="AG143" s="180"/>
      <c r="AH143" s="180"/>
      <c r="AI143" s="180"/>
      <c r="AJ143" s="180"/>
      <c r="AK143" s="180"/>
      <c r="AL143" s="180"/>
      <c r="AM143" s="180"/>
      <c r="AN143" s="180"/>
      <c r="AO143" s="180"/>
    </row>
    <row r="144" spans="1:41" s="10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Z144" s="12"/>
      <c r="AG144" s="180"/>
      <c r="AH144" s="180"/>
      <c r="AI144" s="180"/>
      <c r="AJ144" s="180"/>
      <c r="AK144" s="180"/>
      <c r="AL144" s="180"/>
      <c r="AM144" s="180"/>
      <c r="AN144" s="180"/>
      <c r="AO144" s="180"/>
    </row>
    <row r="145" spans="1:41" s="10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Z145" s="12"/>
      <c r="AG145" s="180"/>
      <c r="AH145" s="180"/>
      <c r="AI145" s="180"/>
      <c r="AJ145" s="180"/>
      <c r="AK145" s="180"/>
      <c r="AL145" s="180"/>
      <c r="AM145" s="180"/>
      <c r="AN145" s="180"/>
      <c r="AO145" s="180"/>
    </row>
    <row r="146" spans="1:41" s="10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Z146" s="12"/>
      <c r="AG146" s="180"/>
      <c r="AH146" s="180"/>
      <c r="AI146" s="180"/>
      <c r="AJ146" s="180"/>
      <c r="AK146" s="180"/>
      <c r="AL146" s="180"/>
      <c r="AM146" s="180"/>
      <c r="AN146" s="180"/>
      <c r="AO146" s="180"/>
    </row>
    <row r="147" spans="1:41" s="10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Z147" s="12"/>
      <c r="AG147" s="180"/>
      <c r="AH147" s="180"/>
      <c r="AI147" s="180"/>
      <c r="AJ147" s="180"/>
      <c r="AK147" s="180"/>
      <c r="AL147" s="180"/>
      <c r="AM147" s="180"/>
      <c r="AN147" s="180"/>
      <c r="AO147" s="180"/>
    </row>
    <row r="148" spans="1:41" s="10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Z148" s="12"/>
      <c r="AG148" s="180"/>
      <c r="AH148" s="180"/>
      <c r="AI148" s="180"/>
      <c r="AJ148" s="180"/>
      <c r="AK148" s="180"/>
      <c r="AL148" s="180"/>
      <c r="AM148" s="180"/>
      <c r="AN148" s="180"/>
      <c r="AO148" s="180"/>
    </row>
    <row r="149" spans="1:41" s="10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Z149" s="12"/>
      <c r="AG149" s="180"/>
      <c r="AH149" s="180"/>
      <c r="AI149" s="180"/>
      <c r="AJ149" s="180"/>
      <c r="AK149" s="180"/>
      <c r="AL149" s="180"/>
      <c r="AM149" s="180"/>
      <c r="AN149" s="180"/>
      <c r="AO149" s="180"/>
    </row>
    <row r="150" spans="1:41" s="10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Z150" s="12"/>
      <c r="AG150" s="180"/>
      <c r="AH150" s="180"/>
      <c r="AI150" s="180"/>
      <c r="AJ150" s="180"/>
      <c r="AK150" s="180"/>
      <c r="AL150" s="180"/>
      <c r="AM150" s="180"/>
      <c r="AN150" s="180"/>
      <c r="AO150" s="180"/>
    </row>
    <row r="151" spans="1:41" s="10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Z151" s="12"/>
      <c r="AG151" s="180"/>
      <c r="AH151" s="180"/>
      <c r="AI151" s="180"/>
      <c r="AJ151" s="180"/>
      <c r="AK151" s="180"/>
      <c r="AL151" s="180"/>
      <c r="AM151" s="180"/>
      <c r="AN151" s="180"/>
      <c r="AO151" s="180"/>
    </row>
    <row r="152" spans="1:41" s="10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Z152" s="12"/>
      <c r="AG152" s="180"/>
      <c r="AH152" s="180"/>
      <c r="AI152" s="180"/>
      <c r="AJ152" s="180"/>
      <c r="AK152" s="180"/>
      <c r="AL152" s="180"/>
      <c r="AM152" s="180"/>
      <c r="AN152" s="180"/>
      <c r="AO152" s="180"/>
    </row>
    <row r="153" spans="1:41" s="10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Z153" s="12"/>
      <c r="AG153" s="180"/>
      <c r="AH153" s="180"/>
      <c r="AI153" s="180"/>
      <c r="AJ153" s="180"/>
      <c r="AK153" s="180"/>
      <c r="AL153" s="180"/>
      <c r="AM153" s="180"/>
      <c r="AN153" s="180"/>
      <c r="AO153" s="180"/>
    </row>
    <row r="154" spans="1:41" s="10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Z154" s="12"/>
      <c r="AG154" s="180"/>
      <c r="AH154" s="180"/>
      <c r="AI154" s="180"/>
      <c r="AJ154" s="180"/>
      <c r="AK154" s="180"/>
      <c r="AL154" s="180"/>
      <c r="AM154" s="180"/>
      <c r="AN154" s="180"/>
      <c r="AO154" s="180"/>
    </row>
    <row r="155" spans="1:41" s="10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Z155" s="12"/>
      <c r="AG155" s="180"/>
      <c r="AH155" s="180"/>
      <c r="AI155" s="180"/>
      <c r="AJ155" s="180"/>
      <c r="AK155" s="180"/>
      <c r="AL155" s="180"/>
      <c r="AM155" s="180"/>
      <c r="AN155" s="180"/>
      <c r="AO155" s="180"/>
    </row>
    <row r="156" spans="1:41" s="10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Z156" s="12"/>
      <c r="AG156" s="180"/>
      <c r="AH156" s="180"/>
      <c r="AI156" s="180"/>
      <c r="AJ156" s="180"/>
      <c r="AK156" s="180"/>
      <c r="AL156" s="180"/>
      <c r="AM156" s="180"/>
      <c r="AN156" s="180"/>
      <c r="AO156" s="180"/>
    </row>
    <row r="157" spans="1:41" s="10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Z157" s="12"/>
      <c r="AG157" s="180"/>
      <c r="AH157" s="180"/>
      <c r="AI157" s="180"/>
      <c r="AJ157" s="180"/>
      <c r="AK157" s="180"/>
      <c r="AL157" s="180"/>
      <c r="AM157" s="180"/>
      <c r="AN157" s="180"/>
      <c r="AO157" s="180"/>
    </row>
    <row r="158" spans="1:41" s="10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Z158" s="12"/>
      <c r="AG158" s="180"/>
      <c r="AH158" s="180"/>
      <c r="AI158" s="180"/>
      <c r="AJ158" s="180"/>
      <c r="AK158" s="180"/>
      <c r="AL158" s="180"/>
      <c r="AM158" s="180"/>
      <c r="AN158" s="180"/>
      <c r="AO158" s="180"/>
    </row>
    <row r="159" spans="1:41" s="10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Z159" s="12"/>
      <c r="AG159" s="180"/>
      <c r="AH159" s="180"/>
      <c r="AI159" s="180"/>
      <c r="AJ159" s="180"/>
      <c r="AK159" s="180"/>
      <c r="AL159" s="180"/>
      <c r="AM159" s="180"/>
      <c r="AN159" s="180"/>
      <c r="AO159" s="180"/>
    </row>
    <row r="160" spans="1:41" s="10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Z160" s="12"/>
      <c r="AG160" s="180"/>
      <c r="AH160" s="180"/>
      <c r="AI160" s="180"/>
      <c r="AJ160" s="180"/>
      <c r="AK160" s="180"/>
      <c r="AL160" s="180"/>
      <c r="AM160" s="180"/>
      <c r="AN160" s="180"/>
      <c r="AO160" s="180"/>
    </row>
    <row r="161" spans="1:41" s="10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Z161" s="12"/>
      <c r="AG161" s="180"/>
      <c r="AH161" s="180"/>
      <c r="AI161" s="180"/>
      <c r="AJ161" s="180"/>
      <c r="AK161" s="180"/>
      <c r="AL161" s="180"/>
      <c r="AM161" s="180"/>
      <c r="AN161" s="180"/>
      <c r="AO161" s="180"/>
    </row>
    <row r="162" spans="1:41" s="10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Z162" s="12"/>
      <c r="AG162" s="180"/>
      <c r="AH162" s="180"/>
      <c r="AI162" s="180"/>
      <c r="AJ162" s="180"/>
      <c r="AK162" s="180"/>
      <c r="AL162" s="180"/>
      <c r="AM162" s="180"/>
      <c r="AN162" s="180"/>
      <c r="AO162" s="180"/>
    </row>
    <row r="163" spans="1:41" s="10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Z163" s="12"/>
      <c r="AG163" s="180"/>
      <c r="AH163" s="180"/>
      <c r="AI163" s="180"/>
      <c r="AJ163" s="180"/>
      <c r="AK163" s="180"/>
      <c r="AL163" s="180"/>
      <c r="AM163" s="180"/>
      <c r="AN163" s="180"/>
      <c r="AO163" s="180"/>
    </row>
    <row r="164" spans="1:41" s="10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Z164" s="12"/>
      <c r="AG164" s="180"/>
      <c r="AH164" s="180"/>
      <c r="AI164" s="180"/>
      <c r="AJ164" s="180"/>
      <c r="AK164" s="180"/>
      <c r="AL164" s="180"/>
      <c r="AM164" s="180"/>
      <c r="AN164" s="180"/>
      <c r="AO164" s="180"/>
    </row>
    <row r="165" spans="1:41" s="10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Z165" s="12"/>
      <c r="AG165" s="180"/>
      <c r="AH165" s="180"/>
      <c r="AI165" s="180"/>
      <c r="AJ165" s="180"/>
      <c r="AK165" s="180"/>
      <c r="AL165" s="180"/>
      <c r="AM165" s="180"/>
      <c r="AN165" s="180"/>
      <c r="AO165" s="180"/>
    </row>
    <row r="166" spans="1:41" s="10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Z166" s="12"/>
      <c r="AG166" s="180"/>
      <c r="AH166" s="180"/>
      <c r="AI166" s="180"/>
      <c r="AJ166" s="180"/>
      <c r="AK166" s="180"/>
      <c r="AL166" s="180"/>
      <c r="AM166" s="180"/>
      <c r="AN166" s="180"/>
      <c r="AO166" s="180"/>
    </row>
    <row r="167" spans="1:41" s="10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Z167" s="12"/>
      <c r="AG167" s="180"/>
      <c r="AH167" s="180"/>
      <c r="AI167" s="180"/>
      <c r="AJ167" s="180"/>
      <c r="AK167" s="180"/>
      <c r="AL167" s="180"/>
      <c r="AM167" s="180"/>
      <c r="AN167" s="180"/>
      <c r="AO167" s="180"/>
    </row>
    <row r="168" spans="1:41" s="10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Z168" s="12"/>
      <c r="AG168" s="180"/>
      <c r="AH168" s="180"/>
      <c r="AI168" s="180"/>
      <c r="AJ168" s="180"/>
      <c r="AK168" s="180"/>
      <c r="AL168" s="180"/>
      <c r="AM168" s="180"/>
      <c r="AN168" s="180"/>
      <c r="AO168" s="180"/>
    </row>
    <row r="169" spans="1:41" s="10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Z169" s="12"/>
      <c r="AG169" s="180"/>
      <c r="AH169" s="180"/>
      <c r="AI169" s="180"/>
      <c r="AJ169" s="180"/>
      <c r="AK169" s="180"/>
      <c r="AL169" s="180"/>
      <c r="AM169" s="180"/>
      <c r="AN169" s="180"/>
      <c r="AO169" s="180"/>
    </row>
    <row r="170" spans="1:41" s="10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Z170" s="12"/>
      <c r="AG170" s="180"/>
      <c r="AH170" s="180"/>
      <c r="AI170" s="180"/>
      <c r="AJ170" s="180"/>
      <c r="AK170" s="180"/>
      <c r="AL170" s="180"/>
      <c r="AM170" s="180"/>
      <c r="AN170" s="180"/>
      <c r="AO170" s="180"/>
    </row>
    <row r="171" spans="1:41" s="10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Z171" s="12"/>
      <c r="AG171" s="180"/>
      <c r="AH171" s="180"/>
      <c r="AI171" s="180"/>
      <c r="AJ171" s="180"/>
      <c r="AK171" s="180"/>
      <c r="AL171" s="180"/>
      <c r="AM171" s="180"/>
      <c r="AN171" s="180"/>
      <c r="AO171" s="180"/>
    </row>
    <row r="172" spans="1:41" s="10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Z172" s="12"/>
      <c r="AG172" s="180"/>
      <c r="AH172" s="180"/>
      <c r="AI172" s="180"/>
      <c r="AJ172" s="180"/>
      <c r="AK172" s="180"/>
      <c r="AL172" s="180"/>
      <c r="AM172" s="180"/>
      <c r="AN172" s="180"/>
      <c r="AO172" s="180"/>
    </row>
    <row r="173" spans="1:41" s="10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Z173" s="12"/>
      <c r="AG173" s="180"/>
      <c r="AH173" s="180"/>
      <c r="AI173" s="180"/>
      <c r="AJ173" s="180"/>
      <c r="AK173" s="180"/>
      <c r="AL173" s="180"/>
      <c r="AM173" s="180"/>
      <c r="AN173" s="180"/>
      <c r="AO173" s="180"/>
    </row>
    <row r="174" spans="1:41" s="10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Z174" s="12"/>
      <c r="AG174" s="180"/>
      <c r="AH174" s="180"/>
      <c r="AI174" s="180"/>
      <c r="AJ174" s="180"/>
      <c r="AK174" s="180"/>
      <c r="AL174" s="180"/>
      <c r="AM174" s="180"/>
      <c r="AN174" s="180"/>
      <c r="AO174" s="180"/>
    </row>
    <row r="175" spans="1:41" s="10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Z175" s="12"/>
      <c r="AG175" s="180"/>
      <c r="AH175" s="180"/>
      <c r="AI175" s="180"/>
      <c r="AJ175" s="180"/>
      <c r="AK175" s="180"/>
      <c r="AL175" s="180"/>
      <c r="AM175" s="180"/>
      <c r="AN175" s="180"/>
      <c r="AO175" s="180"/>
    </row>
    <row r="176" spans="1:41" s="10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Z176" s="12"/>
      <c r="AG176" s="180"/>
      <c r="AH176" s="180"/>
      <c r="AI176" s="180"/>
      <c r="AJ176" s="180"/>
      <c r="AK176" s="180"/>
      <c r="AL176" s="180"/>
      <c r="AM176" s="180"/>
      <c r="AN176" s="180"/>
      <c r="AO176" s="180"/>
    </row>
    <row r="177" spans="1:41" s="10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Z177" s="12"/>
      <c r="AG177" s="180"/>
      <c r="AH177" s="180"/>
      <c r="AI177" s="180"/>
      <c r="AJ177" s="180"/>
      <c r="AK177" s="180"/>
      <c r="AL177" s="180"/>
      <c r="AM177" s="180"/>
      <c r="AN177" s="180"/>
      <c r="AO177" s="180"/>
    </row>
    <row r="178" spans="1:41" s="10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Z178" s="12"/>
      <c r="AG178" s="180"/>
      <c r="AH178" s="180"/>
      <c r="AI178" s="180"/>
      <c r="AJ178" s="180"/>
      <c r="AK178" s="180"/>
      <c r="AL178" s="180"/>
      <c r="AM178" s="180"/>
      <c r="AN178" s="180"/>
      <c r="AO178" s="180"/>
    </row>
    <row r="179" spans="1:41" s="10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Z179" s="12"/>
      <c r="AG179" s="180"/>
      <c r="AH179" s="180"/>
      <c r="AI179" s="180"/>
      <c r="AJ179" s="180"/>
      <c r="AK179" s="180"/>
      <c r="AL179" s="180"/>
      <c r="AM179" s="180"/>
      <c r="AN179" s="180"/>
      <c r="AO179" s="180"/>
    </row>
    <row r="180" spans="1:41" s="10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Z180" s="12"/>
      <c r="AG180" s="180"/>
      <c r="AH180" s="180"/>
      <c r="AI180" s="180"/>
      <c r="AJ180" s="180"/>
      <c r="AK180" s="180"/>
      <c r="AL180" s="180"/>
      <c r="AM180" s="180"/>
      <c r="AN180" s="180"/>
      <c r="AO180" s="180"/>
    </row>
    <row r="181" spans="1:41" s="10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Z181" s="12"/>
      <c r="AG181" s="180"/>
      <c r="AH181" s="180"/>
      <c r="AI181" s="180"/>
      <c r="AJ181" s="180"/>
      <c r="AK181" s="180"/>
      <c r="AL181" s="180"/>
      <c r="AM181" s="180"/>
      <c r="AN181" s="180"/>
      <c r="AO181" s="180"/>
    </row>
    <row r="182" spans="1:41" s="10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Z182" s="12"/>
      <c r="AG182" s="180"/>
      <c r="AH182" s="180"/>
      <c r="AI182" s="180"/>
      <c r="AJ182" s="180"/>
      <c r="AK182" s="180"/>
      <c r="AL182" s="180"/>
      <c r="AM182" s="180"/>
      <c r="AN182" s="180"/>
      <c r="AO182" s="180"/>
    </row>
    <row r="183" spans="1:41" s="10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Z183" s="12"/>
      <c r="AG183" s="180"/>
      <c r="AH183" s="180"/>
      <c r="AI183" s="180"/>
      <c r="AJ183" s="180"/>
      <c r="AK183" s="180"/>
      <c r="AL183" s="180"/>
      <c r="AM183" s="180"/>
      <c r="AN183" s="180"/>
      <c r="AO183" s="180"/>
    </row>
    <row r="184" spans="1:41" s="10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Z184" s="12"/>
      <c r="AG184" s="180"/>
      <c r="AH184" s="180"/>
      <c r="AI184" s="180"/>
      <c r="AJ184" s="180"/>
      <c r="AK184" s="180"/>
      <c r="AL184" s="180"/>
      <c r="AM184" s="180"/>
      <c r="AN184" s="180"/>
      <c r="AO184" s="180"/>
    </row>
    <row r="185" spans="1:41" s="10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Z185" s="12"/>
      <c r="AG185" s="180"/>
      <c r="AH185" s="180"/>
      <c r="AI185" s="180"/>
      <c r="AJ185" s="180"/>
      <c r="AK185" s="180"/>
      <c r="AL185" s="180"/>
      <c r="AM185" s="180"/>
      <c r="AN185" s="180"/>
      <c r="AO185" s="180"/>
    </row>
    <row r="186" spans="1:41" s="10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Z186" s="12"/>
      <c r="AG186" s="180"/>
      <c r="AH186" s="180"/>
      <c r="AI186" s="180"/>
      <c r="AJ186" s="180"/>
      <c r="AK186" s="180"/>
      <c r="AL186" s="180"/>
      <c r="AM186" s="180"/>
      <c r="AN186" s="180"/>
      <c r="AO186" s="180"/>
    </row>
    <row r="187" spans="1:41" s="10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Z187" s="12"/>
      <c r="AG187" s="180"/>
      <c r="AH187" s="180"/>
      <c r="AI187" s="180"/>
      <c r="AJ187" s="180"/>
      <c r="AK187" s="180"/>
      <c r="AL187" s="180"/>
      <c r="AM187" s="180"/>
      <c r="AN187" s="180"/>
      <c r="AO187" s="180"/>
    </row>
    <row r="188" spans="1:41" s="10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Z188" s="12"/>
      <c r="AG188" s="180"/>
      <c r="AH188" s="180"/>
      <c r="AI188" s="180"/>
      <c r="AJ188" s="180"/>
      <c r="AK188" s="180"/>
      <c r="AL188" s="180"/>
      <c r="AM188" s="180"/>
      <c r="AN188" s="180"/>
      <c r="AO188" s="180"/>
    </row>
    <row r="189" spans="1:41" s="10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Z189" s="12"/>
      <c r="AG189" s="180"/>
      <c r="AH189" s="180"/>
      <c r="AI189" s="180"/>
      <c r="AJ189" s="180"/>
      <c r="AK189" s="180"/>
      <c r="AL189" s="180"/>
      <c r="AM189" s="180"/>
      <c r="AN189" s="180"/>
      <c r="AO189" s="180"/>
    </row>
    <row r="190" spans="1:41" s="10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Z190" s="12"/>
      <c r="AG190" s="180"/>
      <c r="AH190" s="180"/>
      <c r="AI190" s="180"/>
      <c r="AJ190" s="180"/>
      <c r="AK190" s="180"/>
      <c r="AL190" s="180"/>
      <c r="AM190" s="180"/>
      <c r="AN190" s="180"/>
      <c r="AO190" s="180"/>
    </row>
    <row r="191" spans="1:41" s="10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Z191" s="12"/>
      <c r="AG191" s="180"/>
      <c r="AH191" s="180"/>
      <c r="AI191" s="180"/>
      <c r="AJ191" s="180"/>
      <c r="AK191" s="180"/>
      <c r="AL191" s="180"/>
      <c r="AM191" s="180"/>
      <c r="AN191" s="180"/>
      <c r="AO191" s="180"/>
    </row>
    <row r="192" spans="1:41" s="10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Z192" s="12"/>
      <c r="AG192" s="180"/>
      <c r="AH192" s="180"/>
      <c r="AI192" s="180"/>
      <c r="AJ192" s="180"/>
      <c r="AK192" s="180"/>
      <c r="AL192" s="180"/>
      <c r="AM192" s="180"/>
      <c r="AN192" s="180"/>
      <c r="AO192" s="180"/>
    </row>
    <row r="193" spans="1:41" s="10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Z193" s="12"/>
      <c r="AG193" s="180"/>
      <c r="AH193" s="180"/>
      <c r="AI193" s="180"/>
      <c r="AJ193" s="180"/>
      <c r="AK193" s="180"/>
      <c r="AL193" s="180"/>
      <c r="AM193" s="180"/>
      <c r="AN193" s="180"/>
      <c r="AO193" s="180"/>
    </row>
    <row r="194" spans="1:41" s="10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Z194" s="12"/>
      <c r="AG194" s="180"/>
      <c r="AH194" s="180"/>
      <c r="AI194" s="180"/>
      <c r="AJ194" s="180"/>
      <c r="AK194" s="180"/>
      <c r="AL194" s="180"/>
      <c r="AM194" s="180"/>
      <c r="AN194" s="180"/>
      <c r="AO194" s="180"/>
    </row>
    <row r="195" spans="1:41" s="10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Z195" s="12"/>
      <c r="AG195" s="180"/>
      <c r="AH195" s="180"/>
      <c r="AI195" s="180"/>
      <c r="AJ195" s="180"/>
      <c r="AK195" s="180"/>
      <c r="AL195" s="180"/>
      <c r="AM195" s="180"/>
      <c r="AN195" s="180"/>
      <c r="AO195" s="180"/>
    </row>
    <row r="196" spans="1:41" s="10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Z196" s="12"/>
      <c r="AG196" s="180"/>
      <c r="AH196" s="180"/>
      <c r="AI196" s="180"/>
      <c r="AJ196" s="180"/>
      <c r="AK196" s="180"/>
      <c r="AL196" s="180"/>
      <c r="AM196" s="180"/>
      <c r="AN196" s="180"/>
      <c r="AO196" s="180"/>
    </row>
    <row r="197" spans="1:41" s="10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Z197" s="12"/>
      <c r="AG197" s="180"/>
      <c r="AH197" s="180"/>
      <c r="AI197" s="180"/>
      <c r="AJ197" s="180"/>
      <c r="AK197" s="180"/>
      <c r="AL197" s="180"/>
      <c r="AM197" s="180"/>
      <c r="AN197" s="180"/>
      <c r="AO197" s="180"/>
    </row>
    <row r="198" spans="1:41" s="10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Z198" s="12"/>
      <c r="AG198" s="180"/>
      <c r="AH198" s="180"/>
      <c r="AI198" s="180"/>
      <c r="AJ198" s="180"/>
      <c r="AK198" s="180"/>
      <c r="AL198" s="180"/>
      <c r="AM198" s="180"/>
      <c r="AN198" s="180"/>
      <c r="AO198" s="180"/>
    </row>
    <row r="199" spans="1:41" s="10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Z199" s="12"/>
      <c r="AG199" s="180"/>
      <c r="AH199" s="180"/>
      <c r="AI199" s="180"/>
      <c r="AJ199" s="180"/>
      <c r="AK199" s="180"/>
      <c r="AL199" s="180"/>
      <c r="AM199" s="180"/>
      <c r="AN199" s="180"/>
      <c r="AO199" s="180"/>
    </row>
    <row r="200" spans="1:41" s="10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Z200" s="12"/>
      <c r="AG200" s="180"/>
      <c r="AH200" s="180"/>
      <c r="AI200" s="180"/>
      <c r="AJ200" s="180"/>
      <c r="AK200" s="180"/>
      <c r="AL200" s="180"/>
      <c r="AM200" s="180"/>
      <c r="AN200" s="180"/>
      <c r="AO200" s="180"/>
    </row>
    <row r="201" spans="1:41" s="10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Z201" s="12"/>
      <c r="AG201" s="180"/>
      <c r="AH201" s="180"/>
      <c r="AI201" s="180"/>
      <c r="AJ201" s="180"/>
      <c r="AK201" s="180"/>
      <c r="AL201" s="180"/>
      <c r="AM201" s="180"/>
      <c r="AN201" s="180"/>
      <c r="AO201" s="180"/>
    </row>
    <row r="202" spans="1:41" s="10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Z202" s="12"/>
      <c r="AG202" s="180"/>
      <c r="AH202" s="180"/>
      <c r="AI202" s="180"/>
      <c r="AJ202" s="180"/>
      <c r="AK202" s="180"/>
      <c r="AL202" s="180"/>
      <c r="AM202" s="180"/>
      <c r="AN202" s="180"/>
      <c r="AO202" s="180"/>
    </row>
    <row r="203" spans="1:41" s="10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Z203" s="12"/>
      <c r="AG203" s="180"/>
      <c r="AH203" s="180"/>
      <c r="AI203" s="180"/>
      <c r="AJ203" s="180"/>
      <c r="AK203" s="180"/>
      <c r="AL203" s="180"/>
      <c r="AM203" s="180"/>
      <c r="AN203" s="180"/>
      <c r="AO203" s="180"/>
    </row>
    <row r="204" spans="1:41" s="10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Z204" s="12"/>
      <c r="AG204" s="180"/>
      <c r="AH204" s="180"/>
      <c r="AI204" s="180"/>
      <c r="AJ204" s="180"/>
      <c r="AK204" s="180"/>
      <c r="AL204" s="180"/>
      <c r="AM204" s="180"/>
      <c r="AN204" s="180"/>
      <c r="AO204" s="180"/>
    </row>
    <row r="205" spans="1:41" s="10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Z205" s="12"/>
      <c r="AG205" s="180"/>
      <c r="AH205" s="180"/>
      <c r="AI205" s="180"/>
      <c r="AJ205" s="180"/>
      <c r="AK205" s="180"/>
      <c r="AL205" s="180"/>
      <c r="AM205" s="180"/>
      <c r="AN205" s="180"/>
      <c r="AO205" s="180"/>
    </row>
    <row r="206" spans="1:41" s="10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Z206" s="12"/>
      <c r="AG206" s="180"/>
      <c r="AH206" s="180"/>
      <c r="AI206" s="180"/>
      <c r="AJ206" s="180"/>
      <c r="AK206" s="180"/>
      <c r="AL206" s="180"/>
      <c r="AM206" s="180"/>
      <c r="AN206" s="180"/>
      <c r="AO206" s="180"/>
    </row>
    <row r="207" spans="1:41" s="10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Z207" s="12"/>
      <c r="AG207" s="180"/>
      <c r="AH207" s="180"/>
      <c r="AI207" s="180"/>
      <c r="AJ207" s="180"/>
      <c r="AK207" s="180"/>
      <c r="AL207" s="180"/>
      <c r="AM207" s="180"/>
      <c r="AN207" s="180"/>
      <c r="AO207" s="180"/>
    </row>
    <row r="208" spans="1:41" s="10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Z208" s="12"/>
      <c r="AG208" s="180"/>
      <c r="AH208" s="180"/>
      <c r="AI208" s="180"/>
      <c r="AJ208" s="180"/>
      <c r="AK208" s="180"/>
      <c r="AL208" s="180"/>
      <c r="AM208" s="180"/>
      <c r="AN208" s="180"/>
      <c r="AO208" s="180"/>
    </row>
    <row r="209" spans="1:41" s="10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Z209" s="12"/>
      <c r="AG209" s="180"/>
      <c r="AH209" s="180"/>
      <c r="AI209" s="180"/>
      <c r="AJ209" s="180"/>
      <c r="AK209" s="180"/>
      <c r="AL209" s="180"/>
      <c r="AM209" s="180"/>
      <c r="AN209" s="180"/>
      <c r="AO209" s="180"/>
    </row>
    <row r="210" spans="1:41" s="10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Z210" s="12"/>
      <c r="AG210" s="180"/>
      <c r="AH210" s="180"/>
      <c r="AI210" s="180"/>
      <c r="AJ210" s="180"/>
      <c r="AK210" s="180"/>
      <c r="AL210" s="180"/>
      <c r="AM210" s="180"/>
      <c r="AN210" s="180"/>
      <c r="AO210" s="180"/>
    </row>
    <row r="211" spans="1:41" s="10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Z211" s="12"/>
      <c r="AG211" s="180"/>
      <c r="AH211" s="180"/>
      <c r="AI211" s="180"/>
      <c r="AJ211" s="180"/>
      <c r="AK211" s="180"/>
      <c r="AL211" s="180"/>
      <c r="AM211" s="180"/>
      <c r="AN211" s="180"/>
      <c r="AO211" s="180"/>
    </row>
    <row r="212" spans="1:41" s="10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Z212" s="12"/>
      <c r="AG212" s="180"/>
      <c r="AH212" s="180"/>
      <c r="AI212" s="180"/>
      <c r="AJ212" s="180"/>
      <c r="AK212" s="180"/>
      <c r="AL212" s="180"/>
      <c r="AM212" s="180"/>
      <c r="AN212" s="180"/>
      <c r="AO212" s="180"/>
    </row>
    <row r="213" spans="1:41" s="10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Z213" s="12"/>
      <c r="AG213" s="180"/>
      <c r="AH213" s="180"/>
      <c r="AI213" s="180"/>
      <c r="AJ213" s="180"/>
      <c r="AK213" s="180"/>
      <c r="AL213" s="180"/>
      <c r="AM213" s="180"/>
      <c r="AN213" s="180"/>
      <c r="AO213" s="180"/>
    </row>
    <row r="214" spans="1:41" s="10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Z214" s="12"/>
      <c r="AG214" s="180"/>
      <c r="AH214" s="180"/>
      <c r="AI214" s="180"/>
      <c r="AJ214" s="180"/>
      <c r="AK214" s="180"/>
      <c r="AL214" s="180"/>
      <c r="AM214" s="180"/>
      <c r="AN214" s="180"/>
      <c r="AO214" s="180"/>
    </row>
    <row r="215" spans="1:41" s="10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Z215" s="12"/>
      <c r="AG215" s="180"/>
      <c r="AH215" s="180"/>
      <c r="AI215" s="180"/>
      <c r="AJ215" s="180"/>
      <c r="AK215" s="180"/>
      <c r="AL215" s="180"/>
      <c r="AM215" s="180"/>
      <c r="AN215" s="180"/>
      <c r="AO215" s="180"/>
    </row>
    <row r="216" spans="1:41" s="10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Z216" s="12"/>
      <c r="AG216" s="180"/>
      <c r="AH216" s="180"/>
      <c r="AI216" s="180"/>
      <c r="AJ216" s="180"/>
      <c r="AK216" s="180"/>
      <c r="AL216" s="180"/>
      <c r="AM216" s="180"/>
      <c r="AN216" s="180"/>
      <c r="AO216" s="180"/>
    </row>
    <row r="217" spans="1:41" s="10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Z217" s="12"/>
      <c r="AG217" s="180"/>
      <c r="AH217" s="180"/>
      <c r="AI217" s="180"/>
      <c r="AJ217" s="180"/>
      <c r="AK217" s="180"/>
      <c r="AL217" s="180"/>
      <c r="AM217" s="180"/>
      <c r="AN217" s="180"/>
      <c r="AO217" s="180"/>
    </row>
    <row r="218" spans="1:41" s="10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Z218" s="12"/>
      <c r="AG218" s="180"/>
      <c r="AH218" s="180"/>
      <c r="AI218" s="180"/>
      <c r="AJ218" s="180"/>
      <c r="AK218" s="180"/>
      <c r="AL218" s="180"/>
      <c r="AM218" s="180"/>
      <c r="AN218" s="180"/>
      <c r="AO218" s="180"/>
    </row>
    <row r="219" spans="1:41" s="10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Z219" s="12"/>
      <c r="AG219" s="180"/>
      <c r="AH219" s="180"/>
      <c r="AI219" s="180"/>
      <c r="AJ219" s="180"/>
      <c r="AK219" s="180"/>
      <c r="AL219" s="180"/>
      <c r="AM219" s="180"/>
      <c r="AN219" s="180"/>
      <c r="AO219" s="180"/>
    </row>
    <row r="220" spans="1:41" s="10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Z220" s="12"/>
      <c r="AG220" s="180"/>
      <c r="AH220" s="180"/>
      <c r="AI220" s="180"/>
      <c r="AJ220" s="180"/>
      <c r="AK220" s="180"/>
      <c r="AL220" s="180"/>
      <c r="AM220" s="180"/>
      <c r="AN220" s="180"/>
      <c r="AO220" s="180"/>
    </row>
    <row r="221" spans="1:41" s="10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Z221" s="12"/>
      <c r="AG221" s="180"/>
      <c r="AH221" s="180"/>
      <c r="AI221" s="180"/>
      <c r="AJ221" s="180"/>
      <c r="AK221" s="180"/>
      <c r="AL221" s="180"/>
      <c r="AM221" s="180"/>
      <c r="AN221" s="180"/>
      <c r="AO221" s="180"/>
    </row>
    <row r="222" spans="1:41" s="10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Z222" s="12"/>
      <c r="AG222" s="180"/>
      <c r="AH222" s="180"/>
      <c r="AI222" s="180"/>
      <c r="AJ222" s="180"/>
      <c r="AK222" s="180"/>
      <c r="AL222" s="180"/>
      <c r="AM222" s="180"/>
      <c r="AN222" s="180"/>
      <c r="AO222" s="180"/>
    </row>
    <row r="223" spans="1:41" s="10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Z223" s="12"/>
      <c r="AG223" s="180"/>
      <c r="AH223" s="180"/>
      <c r="AI223" s="180"/>
      <c r="AJ223" s="180"/>
      <c r="AK223" s="180"/>
      <c r="AL223" s="180"/>
      <c r="AM223" s="180"/>
      <c r="AN223" s="180"/>
      <c r="AO223" s="180"/>
    </row>
    <row r="224" spans="1:41" s="10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Z224" s="12"/>
      <c r="AG224" s="180"/>
      <c r="AH224" s="180"/>
      <c r="AI224" s="180"/>
      <c r="AJ224" s="180"/>
      <c r="AK224" s="180"/>
      <c r="AL224" s="180"/>
      <c r="AM224" s="180"/>
      <c r="AN224" s="180"/>
      <c r="AO224" s="180"/>
    </row>
    <row r="225" spans="1:41" s="10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Z225" s="12"/>
      <c r="AG225" s="180"/>
      <c r="AH225" s="180"/>
      <c r="AI225" s="180"/>
      <c r="AJ225" s="180"/>
      <c r="AK225" s="180"/>
      <c r="AL225" s="180"/>
      <c r="AM225" s="180"/>
      <c r="AN225" s="180"/>
      <c r="AO225" s="180"/>
    </row>
    <row r="226" spans="1:41" s="10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Z226" s="12"/>
      <c r="AG226" s="180"/>
      <c r="AH226" s="180"/>
      <c r="AI226" s="180"/>
      <c r="AJ226" s="180"/>
      <c r="AK226" s="180"/>
      <c r="AL226" s="180"/>
      <c r="AM226" s="180"/>
      <c r="AN226" s="180"/>
      <c r="AO226" s="180"/>
    </row>
    <row r="227" spans="1:41" s="10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Z227" s="12"/>
      <c r="AG227" s="180"/>
      <c r="AH227" s="180"/>
      <c r="AI227" s="180"/>
      <c r="AJ227" s="180"/>
      <c r="AK227" s="180"/>
      <c r="AL227" s="180"/>
      <c r="AM227" s="180"/>
      <c r="AN227" s="180"/>
      <c r="AO227" s="180"/>
    </row>
    <row r="228" spans="1:41" s="10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Z228" s="12"/>
      <c r="AG228" s="180"/>
      <c r="AH228" s="180"/>
      <c r="AI228" s="180"/>
      <c r="AJ228" s="180"/>
      <c r="AK228" s="180"/>
      <c r="AL228" s="180"/>
      <c r="AM228" s="180"/>
      <c r="AN228" s="180"/>
      <c r="AO228" s="180"/>
    </row>
    <row r="229" spans="1:41" s="10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Z229" s="12"/>
      <c r="AG229" s="180"/>
      <c r="AH229" s="180"/>
      <c r="AI229" s="180"/>
      <c r="AJ229" s="180"/>
      <c r="AK229" s="180"/>
      <c r="AL229" s="180"/>
      <c r="AM229" s="180"/>
      <c r="AN229" s="180"/>
      <c r="AO229" s="180"/>
    </row>
    <row r="230" spans="1:41" s="10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Z230" s="12"/>
      <c r="AG230" s="180"/>
      <c r="AH230" s="180"/>
      <c r="AI230" s="180"/>
      <c r="AJ230" s="180"/>
      <c r="AK230" s="180"/>
      <c r="AL230" s="180"/>
      <c r="AM230" s="180"/>
      <c r="AN230" s="180"/>
      <c r="AO230" s="180"/>
    </row>
    <row r="231" spans="1:41" s="10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Z231" s="12"/>
      <c r="AG231" s="180"/>
      <c r="AH231" s="180"/>
      <c r="AI231" s="180"/>
      <c r="AJ231" s="180"/>
      <c r="AK231" s="180"/>
      <c r="AL231" s="180"/>
      <c r="AM231" s="180"/>
      <c r="AN231" s="180"/>
      <c r="AO231" s="180"/>
    </row>
    <row r="232" spans="1:41" s="10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Z232" s="12"/>
      <c r="AG232" s="180"/>
      <c r="AH232" s="180"/>
      <c r="AI232" s="180"/>
      <c r="AJ232" s="180"/>
      <c r="AK232" s="180"/>
      <c r="AL232" s="180"/>
      <c r="AM232" s="180"/>
      <c r="AN232" s="180"/>
      <c r="AO232" s="180"/>
    </row>
    <row r="233" spans="1:41" s="10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Z233" s="12"/>
      <c r="AG233" s="180"/>
      <c r="AH233" s="180"/>
      <c r="AI233" s="180"/>
      <c r="AJ233" s="180"/>
      <c r="AK233" s="180"/>
      <c r="AL233" s="180"/>
      <c r="AM233" s="180"/>
      <c r="AN233" s="180"/>
      <c r="AO233" s="180"/>
    </row>
    <row r="234" spans="1:41" s="10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Z234" s="12"/>
      <c r="AG234" s="180"/>
      <c r="AH234" s="180"/>
      <c r="AI234" s="180"/>
      <c r="AJ234" s="180"/>
      <c r="AK234" s="180"/>
      <c r="AL234" s="180"/>
      <c r="AM234" s="180"/>
      <c r="AN234" s="180"/>
      <c r="AO234" s="180"/>
    </row>
    <row r="235" spans="1:41" s="10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Z235" s="12"/>
      <c r="AG235" s="180"/>
      <c r="AH235" s="180"/>
      <c r="AI235" s="180"/>
      <c r="AJ235" s="180"/>
      <c r="AK235" s="180"/>
      <c r="AL235" s="180"/>
      <c r="AM235" s="180"/>
      <c r="AN235" s="180"/>
      <c r="AO235" s="180"/>
    </row>
    <row r="236" spans="1:41" s="10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Z236" s="12"/>
      <c r="AG236" s="180"/>
      <c r="AH236" s="180"/>
      <c r="AI236" s="180"/>
      <c r="AJ236" s="180"/>
      <c r="AK236" s="180"/>
      <c r="AL236" s="180"/>
      <c r="AM236" s="180"/>
      <c r="AN236" s="180"/>
      <c r="AO236" s="180"/>
    </row>
    <row r="237" spans="1:41" s="10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Z237" s="12"/>
      <c r="AG237" s="180"/>
      <c r="AH237" s="180"/>
      <c r="AI237" s="180"/>
      <c r="AJ237" s="180"/>
      <c r="AK237" s="180"/>
      <c r="AL237" s="180"/>
      <c r="AM237" s="180"/>
      <c r="AN237" s="180"/>
      <c r="AO237" s="180"/>
    </row>
    <row r="238" spans="1:41" s="10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Z238" s="12"/>
      <c r="AG238" s="180"/>
      <c r="AH238" s="180"/>
      <c r="AI238" s="180"/>
      <c r="AJ238" s="180"/>
      <c r="AK238" s="180"/>
      <c r="AL238" s="180"/>
      <c r="AM238" s="180"/>
      <c r="AN238" s="180"/>
      <c r="AO238" s="180"/>
    </row>
    <row r="239" spans="1:41" s="10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Z239" s="12"/>
      <c r="AG239" s="180"/>
      <c r="AH239" s="180"/>
      <c r="AI239" s="180"/>
      <c r="AJ239" s="180"/>
      <c r="AK239" s="180"/>
      <c r="AL239" s="180"/>
      <c r="AM239" s="180"/>
      <c r="AN239" s="180"/>
      <c r="AO239" s="180"/>
    </row>
    <row r="240" spans="1:41" s="10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Z240" s="12"/>
      <c r="AG240" s="180"/>
      <c r="AH240" s="180"/>
      <c r="AI240" s="180"/>
      <c r="AJ240" s="180"/>
      <c r="AK240" s="180"/>
      <c r="AL240" s="180"/>
      <c r="AM240" s="180"/>
      <c r="AN240" s="180"/>
      <c r="AO240" s="180"/>
    </row>
    <row r="241" spans="1:41" s="10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Z241" s="12"/>
      <c r="AG241" s="180"/>
      <c r="AH241" s="180"/>
      <c r="AI241" s="180"/>
      <c r="AJ241" s="180"/>
      <c r="AK241" s="180"/>
      <c r="AL241" s="180"/>
      <c r="AM241" s="180"/>
      <c r="AN241" s="180"/>
      <c r="AO241" s="180"/>
    </row>
    <row r="242" spans="1:41" s="10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Z242" s="12"/>
      <c r="AG242" s="180"/>
      <c r="AH242" s="180"/>
      <c r="AI242" s="180"/>
      <c r="AJ242" s="180"/>
      <c r="AK242" s="180"/>
      <c r="AL242" s="180"/>
      <c r="AM242" s="180"/>
      <c r="AN242" s="180"/>
      <c r="AO242" s="180"/>
    </row>
    <row r="243" spans="1:41" s="10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Z243" s="12"/>
      <c r="AG243" s="180"/>
      <c r="AH243" s="180"/>
      <c r="AI243" s="180"/>
      <c r="AJ243" s="180"/>
      <c r="AK243" s="180"/>
      <c r="AL243" s="180"/>
      <c r="AM243" s="180"/>
      <c r="AN243" s="180"/>
      <c r="AO243" s="180"/>
    </row>
    <row r="244" spans="1:41" s="10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Z244" s="12"/>
      <c r="AG244" s="180"/>
      <c r="AH244" s="180"/>
      <c r="AI244" s="180"/>
      <c r="AJ244" s="180"/>
      <c r="AK244" s="180"/>
      <c r="AL244" s="180"/>
      <c r="AM244" s="180"/>
      <c r="AN244" s="180"/>
      <c r="AO244" s="180"/>
    </row>
    <row r="245" spans="1:41" s="10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Z245" s="12"/>
      <c r="AG245" s="180"/>
      <c r="AH245" s="180"/>
      <c r="AI245" s="180"/>
      <c r="AJ245" s="180"/>
      <c r="AK245" s="180"/>
      <c r="AL245" s="180"/>
      <c r="AM245" s="180"/>
      <c r="AN245" s="180"/>
      <c r="AO245" s="180"/>
    </row>
    <row r="246" spans="1:41" s="10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Z246" s="12"/>
      <c r="AG246" s="180"/>
      <c r="AH246" s="180"/>
      <c r="AI246" s="180"/>
      <c r="AJ246" s="180"/>
      <c r="AK246" s="180"/>
      <c r="AL246" s="180"/>
      <c r="AM246" s="180"/>
      <c r="AN246" s="180"/>
      <c r="AO246" s="180"/>
    </row>
    <row r="247" spans="1:41" s="10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Z247" s="12"/>
      <c r="AG247" s="180"/>
      <c r="AH247" s="180"/>
      <c r="AI247" s="180"/>
      <c r="AJ247" s="180"/>
      <c r="AK247" s="180"/>
      <c r="AL247" s="180"/>
      <c r="AM247" s="180"/>
      <c r="AN247" s="180"/>
      <c r="AO247" s="180"/>
    </row>
    <row r="248" spans="1:41" s="10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Z248" s="12"/>
      <c r="AG248" s="180"/>
      <c r="AH248" s="180"/>
      <c r="AI248" s="180"/>
      <c r="AJ248" s="180"/>
      <c r="AK248" s="180"/>
      <c r="AL248" s="180"/>
      <c r="AM248" s="180"/>
      <c r="AN248" s="180"/>
      <c r="AO248" s="180"/>
    </row>
    <row r="249" spans="1:41" s="10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Z249" s="12"/>
      <c r="AG249" s="180"/>
      <c r="AH249" s="180"/>
      <c r="AI249" s="180"/>
      <c r="AJ249" s="180"/>
      <c r="AK249" s="180"/>
      <c r="AL249" s="180"/>
      <c r="AM249" s="180"/>
      <c r="AN249" s="180"/>
      <c r="AO249" s="180"/>
    </row>
    <row r="250" spans="1:41" s="10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Z250" s="12"/>
      <c r="AG250" s="180"/>
      <c r="AH250" s="180"/>
      <c r="AI250" s="180"/>
      <c r="AJ250" s="180"/>
      <c r="AK250" s="180"/>
      <c r="AL250" s="180"/>
      <c r="AM250" s="180"/>
      <c r="AN250" s="180"/>
      <c r="AO250" s="180"/>
    </row>
    <row r="251" spans="1:41" s="10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Z251" s="12"/>
      <c r="AG251" s="180"/>
      <c r="AH251" s="180"/>
      <c r="AI251" s="180"/>
      <c r="AJ251" s="180"/>
      <c r="AK251" s="180"/>
      <c r="AL251" s="180"/>
      <c r="AM251" s="180"/>
      <c r="AN251" s="180"/>
      <c r="AO251" s="180"/>
    </row>
    <row r="252" spans="1:41" s="10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Z252" s="12"/>
      <c r="AG252" s="180"/>
      <c r="AH252" s="180"/>
      <c r="AI252" s="180"/>
      <c r="AJ252" s="180"/>
      <c r="AK252" s="180"/>
      <c r="AL252" s="180"/>
      <c r="AM252" s="180"/>
      <c r="AN252" s="180"/>
      <c r="AO252" s="180"/>
    </row>
    <row r="253" spans="1:41" s="10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Z253" s="12"/>
      <c r="AG253" s="180"/>
      <c r="AH253" s="180"/>
      <c r="AI253" s="180"/>
      <c r="AJ253" s="180"/>
      <c r="AK253" s="180"/>
      <c r="AL253" s="180"/>
      <c r="AM253" s="180"/>
      <c r="AN253" s="180"/>
      <c r="AO253" s="180"/>
    </row>
    <row r="254" spans="1:41" s="10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Z254" s="12"/>
      <c r="AG254" s="180"/>
      <c r="AH254" s="180"/>
      <c r="AI254" s="180"/>
      <c r="AJ254" s="180"/>
      <c r="AK254" s="180"/>
      <c r="AL254" s="180"/>
      <c r="AM254" s="180"/>
      <c r="AN254" s="180"/>
      <c r="AO254" s="180"/>
    </row>
    <row r="255" spans="1:41" s="10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Z255" s="12"/>
      <c r="AG255" s="180"/>
      <c r="AH255" s="180"/>
      <c r="AI255" s="180"/>
      <c r="AJ255" s="180"/>
      <c r="AK255" s="180"/>
      <c r="AL255" s="180"/>
      <c r="AM255" s="180"/>
      <c r="AN255" s="180"/>
      <c r="AO255" s="180"/>
    </row>
    <row r="256" spans="1:41" s="10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Z256" s="12"/>
      <c r="AG256" s="180"/>
      <c r="AH256" s="180"/>
      <c r="AI256" s="180"/>
      <c r="AJ256" s="180"/>
      <c r="AK256" s="180"/>
      <c r="AL256" s="180"/>
      <c r="AM256" s="180"/>
      <c r="AN256" s="180"/>
      <c r="AO256" s="180"/>
    </row>
    <row r="257" spans="1:41" s="10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Z257" s="12"/>
      <c r="AG257" s="180"/>
      <c r="AH257" s="180"/>
      <c r="AI257" s="180"/>
      <c r="AJ257" s="180"/>
      <c r="AK257" s="180"/>
      <c r="AL257" s="180"/>
      <c r="AM257" s="180"/>
      <c r="AN257" s="180"/>
      <c r="AO257" s="180"/>
    </row>
    <row r="258" spans="1:41" s="10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Z258" s="12"/>
      <c r="AG258" s="180"/>
      <c r="AH258" s="180"/>
      <c r="AI258" s="180"/>
      <c r="AJ258" s="180"/>
      <c r="AK258" s="180"/>
      <c r="AL258" s="180"/>
      <c r="AM258" s="180"/>
      <c r="AN258" s="180"/>
      <c r="AO258" s="180"/>
    </row>
    <row r="259" spans="1:41" s="10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Z259" s="12"/>
      <c r="AG259" s="180"/>
      <c r="AH259" s="180"/>
      <c r="AI259" s="180"/>
      <c r="AJ259" s="180"/>
      <c r="AK259" s="180"/>
      <c r="AL259" s="180"/>
      <c r="AM259" s="180"/>
      <c r="AN259" s="180"/>
      <c r="AO259" s="180"/>
    </row>
    <row r="260" spans="1:41" s="10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Z260" s="12"/>
      <c r="AG260" s="180"/>
      <c r="AH260" s="180"/>
      <c r="AI260" s="180"/>
      <c r="AJ260" s="180"/>
      <c r="AK260" s="180"/>
      <c r="AL260" s="180"/>
      <c r="AM260" s="180"/>
      <c r="AN260" s="180"/>
      <c r="AO260" s="180"/>
    </row>
    <row r="261" spans="1:41" s="10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Z261" s="12"/>
      <c r="AG261" s="180"/>
      <c r="AH261" s="180"/>
      <c r="AI261" s="180"/>
      <c r="AJ261" s="180"/>
      <c r="AK261" s="180"/>
      <c r="AL261" s="180"/>
      <c r="AM261" s="180"/>
      <c r="AN261" s="180"/>
      <c r="AO261" s="180"/>
    </row>
    <row r="262" spans="1:41" s="10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Z262" s="12"/>
      <c r="AG262" s="180"/>
      <c r="AH262" s="180"/>
      <c r="AI262" s="180"/>
      <c r="AJ262" s="180"/>
      <c r="AK262" s="180"/>
      <c r="AL262" s="180"/>
      <c r="AM262" s="180"/>
      <c r="AN262" s="180"/>
      <c r="AO262" s="180"/>
    </row>
    <row r="263" spans="1:41" s="10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Z263" s="12"/>
      <c r="AG263" s="180"/>
      <c r="AH263" s="180"/>
      <c r="AI263" s="180"/>
      <c r="AJ263" s="180"/>
      <c r="AK263" s="180"/>
      <c r="AL263" s="180"/>
      <c r="AM263" s="180"/>
      <c r="AN263" s="180"/>
      <c r="AO263" s="180"/>
    </row>
    <row r="264" spans="1:41" s="10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Z264" s="12"/>
      <c r="AG264" s="180"/>
      <c r="AH264" s="180"/>
      <c r="AI264" s="180"/>
      <c r="AJ264" s="180"/>
      <c r="AK264" s="180"/>
      <c r="AL264" s="180"/>
      <c r="AM264" s="180"/>
      <c r="AN264" s="180"/>
      <c r="AO264" s="180"/>
    </row>
    <row r="265" spans="1:41" s="10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Z265" s="12"/>
      <c r="AG265" s="180"/>
      <c r="AH265" s="180"/>
      <c r="AI265" s="180"/>
      <c r="AJ265" s="180"/>
      <c r="AK265" s="180"/>
      <c r="AL265" s="180"/>
      <c r="AM265" s="180"/>
      <c r="AN265" s="180"/>
      <c r="AO265" s="180"/>
    </row>
    <row r="266" spans="1:41" s="10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Z266" s="12"/>
      <c r="AG266" s="180"/>
      <c r="AH266" s="180"/>
      <c r="AI266" s="180"/>
      <c r="AJ266" s="180"/>
      <c r="AK266" s="180"/>
      <c r="AL266" s="180"/>
      <c r="AM266" s="180"/>
      <c r="AN266" s="180"/>
      <c r="AO266" s="180"/>
    </row>
    <row r="267" spans="1:41" s="10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Z267" s="12"/>
      <c r="AG267" s="180"/>
      <c r="AH267" s="180"/>
      <c r="AI267" s="180"/>
      <c r="AJ267" s="180"/>
      <c r="AK267" s="180"/>
      <c r="AL267" s="180"/>
      <c r="AM267" s="180"/>
      <c r="AN267" s="180"/>
      <c r="AO267" s="180"/>
    </row>
    <row r="268" spans="1:41" s="10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Z268" s="12"/>
      <c r="AG268" s="180"/>
      <c r="AH268" s="180"/>
      <c r="AI268" s="180"/>
      <c r="AJ268" s="180"/>
      <c r="AK268" s="180"/>
      <c r="AL268" s="180"/>
      <c r="AM268" s="180"/>
      <c r="AN268" s="180"/>
      <c r="AO268" s="180"/>
    </row>
    <row r="269" spans="1:41" s="10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Z269" s="12"/>
      <c r="AG269" s="180"/>
      <c r="AH269" s="180"/>
      <c r="AI269" s="180"/>
      <c r="AJ269" s="180"/>
      <c r="AK269" s="180"/>
      <c r="AL269" s="180"/>
      <c r="AM269" s="180"/>
      <c r="AN269" s="180"/>
      <c r="AO269" s="180"/>
    </row>
    <row r="270" spans="1:41" s="10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Z270" s="12"/>
      <c r="AG270" s="180"/>
      <c r="AH270" s="180"/>
      <c r="AI270" s="180"/>
      <c r="AJ270" s="180"/>
      <c r="AK270" s="180"/>
      <c r="AL270" s="180"/>
      <c r="AM270" s="180"/>
      <c r="AN270" s="180"/>
      <c r="AO270" s="180"/>
    </row>
    <row r="271" spans="1:41" s="10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Z271" s="12"/>
      <c r="AG271" s="180"/>
      <c r="AH271" s="180"/>
      <c r="AI271" s="180"/>
      <c r="AJ271" s="180"/>
      <c r="AK271" s="180"/>
      <c r="AL271" s="180"/>
      <c r="AM271" s="180"/>
      <c r="AN271" s="180"/>
      <c r="AO271" s="180"/>
    </row>
    <row r="272" spans="1:41" s="10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Z272" s="12"/>
      <c r="AG272" s="180"/>
      <c r="AH272" s="180"/>
      <c r="AI272" s="180"/>
      <c r="AJ272" s="180"/>
      <c r="AK272" s="180"/>
      <c r="AL272" s="180"/>
      <c r="AM272" s="180"/>
      <c r="AN272" s="180"/>
      <c r="AO272" s="180"/>
    </row>
    <row r="273" spans="1:41" s="10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Z273" s="12"/>
      <c r="AG273" s="180"/>
      <c r="AH273" s="180"/>
      <c r="AI273" s="180"/>
      <c r="AJ273" s="180"/>
      <c r="AK273" s="180"/>
      <c r="AL273" s="180"/>
      <c r="AM273" s="180"/>
      <c r="AN273" s="180"/>
      <c r="AO273" s="180"/>
    </row>
    <row r="274" spans="1:41" s="10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Z274" s="12"/>
      <c r="AG274" s="180"/>
      <c r="AH274" s="180"/>
      <c r="AI274" s="180"/>
      <c r="AJ274" s="180"/>
      <c r="AK274" s="180"/>
      <c r="AL274" s="180"/>
      <c r="AM274" s="180"/>
      <c r="AN274" s="180"/>
      <c r="AO274" s="180"/>
    </row>
    <row r="275" spans="1:41" s="10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Z275" s="12"/>
      <c r="AG275" s="180"/>
      <c r="AH275" s="180"/>
      <c r="AI275" s="180"/>
      <c r="AJ275" s="180"/>
      <c r="AK275" s="180"/>
      <c r="AL275" s="180"/>
      <c r="AM275" s="180"/>
      <c r="AN275" s="180"/>
      <c r="AO275" s="180"/>
    </row>
    <row r="276" spans="1:41" s="10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Z276" s="12"/>
      <c r="AG276" s="180"/>
      <c r="AH276" s="180"/>
      <c r="AI276" s="180"/>
      <c r="AJ276" s="180"/>
      <c r="AK276" s="180"/>
      <c r="AL276" s="180"/>
      <c r="AM276" s="180"/>
      <c r="AN276" s="180"/>
      <c r="AO276" s="180"/>
    </row>
    <row r="277" spans="1:41" s="10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Z277" s="12"/>
      <c r="AG277" s="180"/>
      <c r="AH277" s="180"/>
      <c r="AI277" s="180"/>
      <c r="AJ277" s="180"/>
      <c r="AK277" s="180"/>
      <c r="AL277" s="180"/>
      <c r="AM277" s="180"/>
      <c r="AN277" s="180"/>
      <c r="AO277" s="180"/>
    </row>
    <row r="278" spans="1:41" s="10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Z278" s="12"/>
      <c r="AG278" s="180"/>
      <c r="AH278" s="180"/>
      <c r="AI278" s="180"/>
      <c r="AJ278" s="180"/>
      <c r="AK278" s="180"/>
      <c r="AL278" s="180"/>
      <c r="AM278" s="180"/>
      <c r="AN278" s="180"/>
      <c r="AO278" s="180"/>
    </row>
    <row r="279" spans="1:41" s="10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Z279" s="12"/>
      <c r="AG279" s="180"/>
      <c r="AH279" s="180"/>
      <c r="AI279" s="180"/>
      <c r="AJ279" s="180"/>
      <c r="AK279" s="180"/>
      <c r="AL279" s="180"/>
      <c r="AM279" s="180"/>
      <c r="AN279" s="180"/>
      <c r="AO279" s="180"/>
    </row>
    <row r="280" spans="1:41" s="10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Z280" s="12"/>
      <c r="AG280" s="180"/>
      <c r="AH280" s="180"/>
      <c r="AI280" s="180"/>
      <c r="AJ280" s="180"/>
      <c r="AK280" s="180"/>
      <c r="AL280" s="180"/>
      <c r="AM280" s="180"/>
      <c r="AN280" s="180"/>
      <c r="AO280" s="180"/>
    </row>
    <row r="281" spans="1:41" s="10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Z281" s="12"/>
      <c r="AG281" s="180"/>
      <c r="AH281" s="180"/>
      <c r="AI281" s="180"/>
      <c r="AJ281" s="180"/>
      <c r="AK281" s="180"/>
      <c r="AL281" s="180"/>
      <c r="AM281" s="180"/>
      <c r="AN281" s="180"/>
      <c r="AO281" s="180"/>
    </row>
    <row r="282" spans="1:41" s="10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Z282" s="12"/>
      <c r="AG282" s="180"/>
      <c r="AH282" s="180"/>
      <c r="AI282" s="180"/>
      <c r="AJ282" s="180"/>
      <c r="AK282" s="180"/>
      <c r="AL282" s="180"/>
      <c r="AM282" s="180"/>
      <c r="AN282" s="180"/>
      <c r="AO282" s="180"/>
    </row>
    <row r="283" spans="1:41" s="10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Z283" s="12"/>
      <c r="AG283" s="180"/>
      <c r="AH283" s="180"/>
      <c r="AI283" s="180"/>
      <c r="AJ283" s="180"/>
      <c r="AK283" s="180"/>
      <c r="AL283" s="180"/>
      <c r="AM283" s="180"/>
      <c r="AN283" s="180"/>
      <c r="AO283" s="180"/>
    </row>
    <row r="284" spans="1:41" s="10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Z284" s="12"/>
      <c r="AG284" s="180"/>
      <c r="AH284" s="180"/>
      <c r="AI284" s="180"/>
      <c r="AJ284" s="180"/>
      <c r="AK284" s="180"/>
      <c r="AL284" s="180"/>
      <c r="AM284" s="180"/>
      <c r="AN284" s="180"/>
      <c r="AO284" s="180"/>
    </row>
    <row r="285" spans="1:41" s="10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Z285" s="12"/>
      <c r="AG285" s="180"/>
      <c r="AH285" s="180"/>
      <c r="AI285" s="180"/>
      <c r="AJ285" s="180"/>
      <c r="AK285" s="180"/>
      <c r="AL285" s="180"/>
      <c r="AM285" s="180"/>
      <c r="AN285" s="180"/>
      <c r="AO285" s="180"/>
    </row>
    <row r="286" spans="1:41" s="10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Z286" s="12"/>
      <c r="AG286" s="180"/>
      <c r="AH286" s="180"/>
      <c r="AI286" s="180"/>
      <c r="AJ286" s="180"/>
      <c r="AK286" s="180"/>
      <c r="AL286" s="180"/>
      <c r="AM286" s="180"/>
      <c r="AN286" s="180"/>
      <c r="AO286" s="180"/>
    </row>
    <row r="287" spans="1:41" s="10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Z287" s="12"/>
      <c r="AG287" s="180"/>
      <c r="AH287" s="180"/>
      <c r="AI287" s="180"/>
      <c r="AJ287" s="180"/>
      <c r="AK287" s="180"/>
      <c r="AL287" s="180"/>
      <c r="AM287" s="180"/>
      <c r="AN287" s="180"/>
      <c r="AO287" s="180"/>
    </row>
    <row r="288" spans="1:41" s="10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Z288" s="12"/>
      <c r="AG288" s="180"/>
      <c r="AH288" s="180"/>
      <c r="AI288" s="180"/>
      <c r="AJ288" s="180"/>
      <c r="AK288" s="180"/>
      <c r="AL288" s="180"/>
      <c r="AM288" s="180"/>
      <c r="AN288" s="180"/>
      <c r="AO288" s="180"/>
    </row>
    <row r="289" spans="1:41" s="10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Z289" s="12"/>
      <c r="AG289" s="180"/>
      <c r="AH289" s="180"/>
      <c r="AI289" s="180"/>
      <c r="AJ289" s="180"/>
      <c r="AK289" s="180"/>
      <c r="AL289" s="180"/>
      <c r="AM289" s="180"/>
      <c r="AN289" s="180"/>
      <c r="AO289" s="180"/>
    </row>
    <row r="290" spans="1:41" s="10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Z290" s="12"/>
      <c r="AG290" s="180"/>
      <c r="AH290" s="180"/>
      <c r="AI290" s="180"/>
      <c r="AJ290" s="180"/>
      <c r="AK290" s="180"/>
      <c r="AL290" s="180"/>
      <c r="AM290" s="180"/>
      <c r="AN290" s="180"/>
      <c r="AO290" s="180"/>
    </row>
    <row r="291" spans="1:41" s="10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Z291" s="12"/>
      <c r="AG291" s="180"/>
      <c r="AH291" s="180"/>
      <c r="AI291" s="180"/>
      <c r="AJ291" s="180"/>
      <c r="AK291" s="180"/>
      <c r="AL291" s="180"/>
      <c r="AM291" s="180"/>
      <c r="AN291" s="180"/>
      <c r="AO291" s="180"/>
    </row>
    <row r="292" spans="1:41" s="10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Z292" s="12"/>
      <c r="AG292" s="180"/>
      <c r="AH292" s="180"/>
      <c r="AI292" s="180"/>
      <c r="AJ292" s="180"/>
      <c r="AK292" s="180"/>
      <c r="AL292" s="180"/>
      <c r="AM292" s="180"/>
      <c r="AN292" s="180"/>
      <c r="AO292" s="180"/>
    </row>
    <row r="293" spans="1:41" s="10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Z293" s="12"/>
      <c r="AG293" s="180"/>
      <c r="AH293" s="180"/>
      <c r="AI293" s="180"/>
      <c r="AJ293" s="180"/>
      <c r="AK293" s="180"/>
      <c r="AL293" s="180"/>
      <c r="AM293" s="180"/>
      <c r="AN293" s="180"/>
      <c r="AO293" s="180"/>
    </row>
    <row r="294" spans="1:41" s="10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Z294" s="12"/>
      <c r="AG294" s="180"/>
      <c r="AH294" s="180"/>
      <c r="AI294" s="180"/>
      <c r="AJ294" s="180"/>
      <c r="AK294" s="180"/>
      <c r="AL294" s="180"/>
      <c r="AM294" s="180"/>
      <c r="AN294" s="180"/>
      <c r="AO294" s="180"/>
    </row>
    <row r="295" spans="1:41" s="10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Z295" s="12"/>
      <c r="AG295" s="180"/>
      <c r="AH295" s="180"/>
      <c r="AI295" s="180"/>
      <c r="AJ295" s="180"/>
      <c r="AK295" s="180"/>
      <c r="AL295" s="180"/>
      <c r="AM295" s="180"/>
      <c r="AN295" s="180"/>
      <c r="AO295" s="180"/>
    </row>
    <row r="296" spans="1:41" s="10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Z296" s="12"/>
      <c r="AG296" s="180"/>
      <c r="AH296" s="180"/>
      <c r="AI296" s="180"/>
      <c r="AJ296" s="180"/>
      <c r="AK296" s="180"/>
      <c r="AL296" s="180"/>
      <c r="AM296" s="180"/>
      <c r="AN296" s="180"/>
      <c r="AO296" s="180"/>
    </row>
    <row r="297" spans="1:41" s="10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Z297" s="12"/>
      <c r="AG297" s="180"/>
      <c r="AH297" s="180"/>
      <c r="AI297" s="180"/>
      <c r="AJ297" s="180"/>
      <c r="AK297" s="180"/>
      <c r="AL297" s="180"/>
      <c r="AM297" s="180"/>
      <c r="AN297" s="180"/>
      <c r="AO297" s="180"/>
    </row>
    <row r="298" spans="1:41" s="10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Z298" s="12"/>
      <c r="AG298" s="180"/>
      <c r="AH298" s="180"/>
      <c r="AI298" s="180"/>
      <c r="AJ298" s="180"/>
      <c r="AK298" s="180"/>
      <c r="AL298" s="180"/>
      <c r="AM298" s="180"/>
      <c r="AN298" s="180"/>
      <c r="AO298" s="180"/>
    </row>
    <row r="299" spans="1:41" s="10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Z299" s="12"/>
      <c r="AG299" s="180"/>
      <c r="AH299" s="180"/>
      <c r="AI299" s="180"/>
      <c r="AJ299" s="180"/>
      <c r="AK299" s="180"/>
      <c r="AL299" s="180"/>
      <c r="AM299" s="180"/>
      <c r="AN299" s="180"/>
      <c r="AO299" s="180"/>
    </row>
    <row r="300" spans="1:41" s="10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Z300" s="12"/>
      <c r="AG300" s="180"/>
      <c r="AH300" s="180"/>
      <c r="AI300" s="180"/>
      <c r="AJ300" s="180"/>
      <c r="AK300" s="180"/>
      <c r="AL300" s="180"/>
      <c r="AM300" s="180"/>
      <c r="AN300" s="180"/>
      <c r="AO300" s="180"/>
    </row>
    <row r="301" spans="1:41" s="10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Z301" s="12"/>
      <c r="AG301" s="180"/>
      <c r="AH301" s="180"/>
      <c r="AI301" s="180"/>
      <c r="AJ301" s="180"/>
      <c r="AK301" s="180"/>
      <c r="AL301" s="180"/>
      <c r="AM301" s="180"/>
      <c r="AN301" s="180"/>
      <c r="AO301" s="180"/>
    </row>
    <row r="302" spans="1:41" s="10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Z302" s="12"/>
      <c r="AG302" s="180"/>
      <c r="AH302" s="180"/>
      <c r="AI302" s="180"/>
      <c r="AJ302" s="180"/>
      <c r="AK302" s="180"/>
      <c r="AL302" s="180"/>
      <c r="AM302" s="180"/>
      <c r="AN302" s="180"/>
      <c r="AO302" s="180"/>
    </row>
    <row r="303" spans="1:41" s="10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Z303" s="12"/>
      <c r="AG303" s="180"/>
      <c r="AH303" s="180"/>
      <c r="AI303" s="180"/>
      <c r="AJ303" s="180"/>
      <c r="AK303" s="180"/>
      <c r="AL303" s="180"/>
      <c r="AM303" s="180"/>
      <c r="AN303" s="180"/>
      <c r="AO303" s="180"/>
    </row>
    <row r="304" spans="1:41" s="10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Z304" s="12"/>
      <c r="AG304" s="180"/>
      <c r="AH304" s="180"/>
      <c r="AI304" s="180"/>
      <c r="AJ304" s="180"/>
      <c r="AK304" s="180"/>
      <c r="AL304" s="180"/>
      <c r="AM304" s="180"/>
      <c r="AN304" s="180"/>
      <c r="AO304" s="180"/>
    </row>
    <row r="305" spans="1:41" s="10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Z305" s="12"/>
      <c r="AG305" s="180"/>
      <c r="AH305" s="180"/>
      <c r="AI305" s="180"/>
      <c r="AJ305" s="180"/>
      <c r="AK305" s="180"/>
      <c r="AL305" s="180"/>
      <c r="AM305" s="180"/>
      <c r="AN305" s="180"/>
      <c r="AO305" s="180"/>
    </row>
    <row r="306" spans="1:41" s="10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Z306" s="12"/>
      <c r="AG306" s="180"/>
      <c r="AH306" s="180"/>
      <c r="AI306" s="180"/>
      <c r="AJ306" s="180"/>
      <c r="AK306" s="180"/>
      <c r="AL306" s="180"/>
      <c r="AM306" s="180"/>
      <c r="AN306" s="180"/>
      <c r="AO306" s="180"/>
    </row>
    <row r="307" spans="1:41" s="10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Z307" s="12"/>
      <c r="AG307" s="180"/>
      <c r="AH307" s="180"/>
      <c r="AI307" s="180"/>
      <c r="AJ307" s="180"/>
      <c r="AK307" s="180"/>
      <c r="AL307" s="180"/>
      <c r="AM307" s="180"/>
      <c r="AN307" s="180"/>
      <c r="AO307" s="180"/>
    </row>
    <row r="308" spans="1:41" s="10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Z308" s="12"/>
      <c r="AG308" s="180"/>
      <c r="AH308" s="180"/>
      <c r="AI308" s="180"/>
      <c r="AJ308" s="180"/>
      <c r="AK308" s="180"/>
      <c r="AL308" s="180"/>
      <c r="AM308" s="180"/>
      <c r="AN308" s="180"/>
      <c r="AO308" s="180"/>
    </row>
    <row r="309" spans="1:41" s="10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Z309" s="12"/>
      <c r="AG309" s="180"/>
      <c r="AH309" s="180"/>
      <c r="AI309" s="180"/>
      <c r="AJ309" s="180"/>
      <c r="AK309" s="180"/>
      <c r="AL309" s="180"/>
      <c r="AM309" s="180"/>
      <c r="AN309" s="180"/>
      <c r="AO309" s="180"/>
    </row>
    <row r="310" spans="1:41" s="10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Z310" s="12"/>
      <c r="AG310" s="180"/>
      <c r="AH310" s="180"/>
      <c r="AI310" s="180"/>
      <c r="AJ310" s="180"/>
      <c r="AK310" s="180"/>
      <c r="AL310" s="180"/>
      <c r="AM310" s="180"/>
      <c r="AN310" s="180"/>
      <c r="AO310" s="180"/>
    </row>
    <row r="311" spans="1:41" s="10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Z311" s="12"/>
      <c r="AG311" s="180"/>
      <c r="AH311" s="180"/>
      <c r="AI311" s="180"/>
      <c r="AJ311" s="180"/>
      <c r="AK311" s="180"/>
      <c r="AL311" s="180"/>
      <c r="AM311" s="180"/>
      <c r="AN311" s="180"/>
      <c r="AO311" s="180"/>
    </row>
    <row r="312" spans="1:41" s="10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Z312" s="12"/>
      <c r="AG312" s="180"/>
      <c r="AH312" s="180"/>
      <c r="AI312" s="180"/>
      <c r="AJ312" s="180"/>
      <c r="AK312" s="180"/>
      <c r="AL312" s="180"/>
      <c r="AM312" s="180"/>
      <c r="AN312" s="180"/>
      <c r="AO312" s="180"/>
    </row>
    <row r="313" spans="1:41" s="10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Z313" s="12"/>
      <c r="AG313" s="180"/>
      <c r="AH313" s="180"/>
      <c r="AI313" s="180"/>
      <c r="AJ313" s="180"/>
      <c r="AK313" s="180"/>
      <c r="AL313" s="180"/>
      <c r="AM313" s="180"/>
      <c r="AN313" s="180"/>
      <c r="AO313" s="180"/>
    </row>
    <row r="314" spans="1:41" s="10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Z314" s="12"/>
      <c r="AG314" s="180"/>
      <c r="AH314" s="180"/>
      <c r="AI314" s="180"/>
      <c r="AJ314" s="180"/>
      <c r="AK314" s="180"/>
      <c r="AL314" s="180"/>
      <c r="AM314" s="180"/>
      <c r="AN314" s="180"/>
      <c r="AO314" s="180"/>
    </row>
    <row r="315" spans="1:41" s="10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Z315" s="12"/>
      <c r="AG315" s="180"/>
      <c r="AH315" s="180"/>
      <c r="AI315" s="180"/>
      <c r="AJ315" s="180"/>
      <c r="AK315" s="180"/>
      <c r="AL315" s="180"/>
      <c r="AM315" s="180"/>
      <c r="AN315" s="180"/>
      <c r="AO315" s="180"/>
    </row>
    <row r="316" spans="1:41" s="10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Z316" s="12"/>
      <c r="AG316" s="180"/>
      <c r="AH316" s="180"/>
      <c r="AI316" s="180"/>
      <c r="AJ316" s="180"/>
      <c r="AK316" s="180"/>
      <c r="AL316" s="180"/>
      <c r="AM316" s="180"/>
      <c r="AN316" s="180"/>
      <c r="AO316" s="180"/>
    </row>
    <row r="317" spans="1:41" s="10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Z317" s="12"/>
      <c r="AG317" s="180"/>
      <c r="AH317" s="180"/>
      <c r="AI317" s="180"/>
      <c r="AJ317" s="180"/>
      <c r="AK317" s="180"/>
      <c r="AL317" s="180"/>
      <c r="AM317" s="180"/>
      <c r="AN317" s="180"/>
      <c r="AO317" s="180"/>
    </row>
    <row r="318" spans="1:41" s="10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Z318" s="12"/>
      <c r="AG318" s="180"/>
      <c r="AH318" s="180"/>
      <c r="AI318" s="180"/>
      <c r="AJ318" s="180"/>
      <c r="AK318" s="180"/>
      <c r="AL318" s="180"/>
      <c r="AM318" s="180"/>
      <c r="AN318" s="180"/>
      <c r="AO318" s="180"/>
    </row>
    <row r="319" spans="1:41" s="10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Z319" s="12"/>
      <c r="AG319" s="180"/>
      <c r="AH319" s="180"/>
      <c r="AI319" s="180"/>
      <c r="AJ319" s="180"/>
      <c r="AK319" s="180"/>
      <c r="AL319" s="180"/>
      <c r="AM319" s="180"/>
      <c r="AN319" s="180"/>
      <c r="AO319" s="180"/>
    </row>
    <row r="320" spans="1:41" s="10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Z320" s="12"/>
      <c r="AG320" s="180"/>
      <c r="AH320" s="180"/>
      <c r="AI320" s="180"/>
      <c r="AJ320" s="180"/>
      <c r="AK320" s="180"/>
      <c r="AL320" s="180"/>
      <c r="AM320" s="180"/>
      <c r="AN320" s="180"/>
      <c r="AO320" s="180"/>
    </row>
    <row r="321" spans="1:41" s="10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Z321" s="12"/>
      <c r="AG321" s="180"/>
      <c r="AH321" s="180"/>
      <c r="AI321" s="180"/>
      <c r="AJ321" s="180"/>
      <c r="AK321" s="180"/>
      <c r="AL321" s="180"/>
      <c r="AM321" s="180"/>
      <c r="AN321" s="180"/>
      <c r="AO321" s="180"/>
    </row>
    <row r="322" spans="1:41" s="10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Z322" s="12"/>
      <c r="AG322" s="180"/>
      <c r="AH322" s="180"/>
      <c r="AI322" s="180"/>
      <c r="AJ322" s="180"/>
      <c r="AK322" s="180"/>
      <c r="AL322" s="180"/>
      <c r="AM322" s="180"/>
      <c r="AN322" s="180"/>
      <c r="AO322" s="180"/>
    </row>
    <row r="323" spans="1:41" s="10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Z323" s="12"/>
      <c r="AG323" s="180"/>
      <c r="AH323" s="180"/>
      <c r="AI323" s="180"/>
      <c r="AJ323" s="180"/>
      <c r="AK323" s="180"/>
      <c r="AL323" s="180"/>
      <c r="AM323" s="180"/>
      <c r="AN323" s="180"/>
      <c r="AO323" s="180"/>
    </row>
    <row r="324" spans="1:41" s="10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Z324" s="12"/>
      <c r="AG324" s="180"/>
      <c r="AH324" s="180"/>
      <c r="AI324" s="180"/>
      <c r="AJ324" s="180"/>
      <c r="AK324" s="180"/>
      <c r="AL324" s="180"/>
      <c r="AM324" s="180"/>
      <c r="AN324" s="180"/>
      <c r="AO324" s="180"/>
    </row>
    <row r="325" spans="1:41" s="10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Z325" s="12"/>
      <c r="AG325" s="180"/>
      <c r="AH325" s="180"/>
      <c r="AI325" s="180"/>
      <c r="AJ325" s="180"/>
      <c r="AK325" s="180"/>
      <c r="AL325" s="180"/>
      <c r="AM325" s="180"/>
      <c r="AN325" s="180"/>
      <c r="AO325" s="180"/>
    </row>
    <row r="326" spans="1:41" s="10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Z326" s="12"/>
      <c r="AG326" s="180"/>
      <c r="AH326" s="180"/>
      <c r="AI326" s="180"/>
      <c r="AJ326" s="180"/>
      <c r="AK326" s="180"/>
      <c r="AL326" s="180"/>
      <c r="AM326" s="180"/>
      <c r="AN326" s="180"/>
      <c r="AO326" s="180"/>
    </row>
    <row r="327" spans="1:41" s="10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Z327" s="12"/>
      <c r="AG327" s="180"/>
      <c r="AH327" s="180"/>
      <c r="AI327" s="180"/>
      <c r="AJ327" s="180"/>
      <c r="AK327" s="180"/>
      <c r="AL327" s="180"/>
      <c r="AM327" s="180"/>
      <c r="AN327" s="180"/>
      <c r="AO327" s="180"/>
    </row>
    <row r="328" spans="1:41" s="10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Z328" s="12"/>
      <c r="AG328" s="180"/>
      <c r="AH328" s="180"/>
      <c r="AI328" s="180"/>
      <c r="AJ328" s="180"/>
      <c r="AK328" s="180"/>
      <c r="AL328" s="180"/>
      <c r="AM328" s="180"/>
      <c r="AN328" s="180"/>
      <c r="AO328" s="180"/>
    </row>
    <row r="329" spans="1:41" s="10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Z329" s="12"/>
      <c r="AG329" s="180"/>
      <c r="AH329" s="180"/>
      <c r="AI329" s="180"/>
      <c r="AJ329" s="180"/>
      <c r="AK329" s="180"/>
      <c r="AL329" s="180"/>
      <c r="AM329" s="180"/>
      <c r="AN329" s="180"/>
      <c r="AO329" s="180"/>
    </row>
    <row r="330" spans="1:41" s="10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Z330" s="12"/>
      <c r="AG330" s="180"/>
      <c r="AH330" s="180"/>
      <c r="AI330" s="180"/>
      <c r="AJ330" s="180"/>
      <c r="AK330" s="180"/>
      <c r="AL330" s="180"/>
      <c r="AM330" s="180"/>
      <c r="AN330" s="180"/>
      <c r="AO330" s="180"/>
    </row>
    <row r="331" spans="1:41" s="10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Z331" s="12"/>
      <c r="AG331" s="180"/>
      <c r="AH331" s="180"/>
      <c r="AI331" s="180"/>
      <c r="AJ331" s="180"/>
      <c r="AK331" s="180"/>
      <c r="AL331" s="180"/>
      <c r="AM331" s="180"/>
      <c r="AN331" s="180"/>
      <c r="AO331" s="180"/>
    </row>
    <row r="332" spans="1:41" s="10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Z332" s="12"/>
      <c r="AG332" s="180"/>
      <c r="AH332" s="180"/>
      <c r="AI332" s="180"/>
      <c r="AJ332" s="180"/>
      <c r="AK332" s="180"/>
      <c r="AL332" s="180"/>
      <c r="AM332" s="180"/>
      <c r="AN332" s="180"/>
      <c r="AO332" s="180"/>
    </row>
    <row r="333" spans="1:41" s="10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Z333" s="12"/>
      <c r="AG333" s="180"/>
      <c r="AH333" s="180"/>
      <c r="AI333" s="180"/>
      <c r="AJ333" s="180"/>
      <c r="AK333" s="180"/>
      <c r="AL333" s="180"/>
      <c r="AM333" s="180"/>
      <c r="AN333" s="180"/>
      <c r="AO333" s="180"/>
    </row>
    <row r="334" spans="1:41" s="10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Z334" s="12"/>
      <c r="AG334" s="180"/>
      <c r="AH334" s="180"/>
      <c r="AI334" s="180"/>
      <c r="AJ334" s="180"/>
      <c r="AK334" s="180"/>
      <c r="AL334" s="180"/>
      <c r="AM334" s="180"/>
      <c r="AN334" s="180"/>
      <c r="AO334" s="180"/>
    </row>
    <row r="335" spans="1:41" s="10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Z335" s="12"/>
      <c r="AG335" s="180"/>
      <c r="AH335" s="180"/>
      <c r="AI335" s="180"/>
      <c r="AJ335" s="180"/>
      <c r="AK335" s="180"/>
      <c r="AL335" s="180"/>
      <c r="AM335" s="180"/>
      <c r="AN335" s="180"/>
      <c r="AO335" s="180"/>
    </row>
    <row r="336" spans="1:41" s="10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Z336" s="12"/>
      <c r="AG336" s="180"/>
      <c r="AH336" s="180"/>
      <c r="AI336" s="180"/>
      <c r="AJ336" s="180"/>
      <c r="AK336" s="180"/>
      <c r="AL336" s="180"/>
      <c r="AM336" s="180"/>
      <c r="AN336" s="180"/>
      <c r="AO336" s="180"/>
    </row>
    <row r="337" spans="1:41" s="10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Z337" s="12"/>
      <c r="AG337" s="180"/>
      <c r="AH337" s="180"/>
      <c r="AI337" s="180"/>
      <c r="AJ337" s="180"/>
      <c r="AK337" s="180"/>
      <c r="AL337" s="180"/>
      <c r="AM337" s="180"/>
      <c r="AN337" s="180"/>
      <c r="AO337" s="180"/>
    </row>
    <row r="338" spans="1:41" s="10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Z338" s="12"/>
      <c r="AG338" s="180"/>
      <c r="AH338" s="180"/>
      <c r="AI338" s="180"/>
      <c r="AJ338" s="180"/>
      <c r="AK338" s="180"/>
      <c r="AL338" s="180"/>
      <c r="AM338" s="180"/>
      <c r="AN338" s="180"/>
      <c r="AO338" s="180"/>
    </row>
    <row r="339" spans="1:41" s="10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Z339" s="12"/>
      <c r="AG339" s="180"/>
      <c r="AH339" s="180"/>
      <c r="AI339" s="180"/>
      <c r="AJ339" s="180"/>
      <c r="AK339" s="180"/>
      <c r="AL339" s="180"/>
      <c r="AM339" s="180"/>
      <c r="AN339" s="180"/>
      <c r="AO339" s="180"/>
    </row>
    <row r="340" spans="1:41" s="10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Z340" s="12"/>
      <c r="AG340" s="180"/>
      <c r="AH340" s="180"/>
      <c r="AI340" s="180"/>
      <c r="AJ340" s="180"/>
      <c r="AK340" s="180"/>
      <c r="AL340" s="180"/>
      <c r="AM340" s="180"/>
      <c r="AN340" s="180"/>
      <c r="AO340" s="180"/>
    </row>
    <row r="341" spans="1:41" s="10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Z341" s="12"/>
      <c r="AG341" s="180"/>
      <c r="AH341" s="180"/>
      <c r="AI341" s="180"/>
      <c r="AJ341" s="180"/>
      <c r="AK341" s="180"/>
      <c r="AL341" s="180"/>
      <c r="AM341" s="180"/>
      <c r="AN341" s="180"/>
      <c r="AO341" s="180"/>
    </row>
    <row r="342" spans="1:41" s="10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Z342" s="12"/>
      <c r="AG342" s="180"/>
      <c r="AH342" s="180"/>
      <c r="AI342" s="180"/>
      <c r="AJ342" s="180"/>
      <c r="AK342" s="180"/>
      <c r="AL342" s="180"/>
      <c r="AM342" s="180"/>
      <c r="AN342" s="180"/>
      <c r="AO342" s="180"/>
    </row>
    <row r="343" spans="1:41" s="10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Z343" s="12"/>
      <c r="AG343" s="180"/>
      <c r="AH343" s="180"/>
      <c r="AI343" s="180"/>
      <c r="AJ343" s="180"/>
      <c r="AK343" s="180"/>
      <c r="AL343" s="180"/>
      <c r="AM343" s="180"/>
      <c r="AN343" s="180"/>
      <c r="AO343" s="180"/>
    </row>
    <row r="344" spans="1:41" s="10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Z344" s="12"/>
      <c r="AG344" s="180"/>
      <c r="AH344" s="180"/>
      <c r="AI344" s="180"/>
      <c r="AJ344" s="180"/>
      <c r="AK344" s="180"/>
      <c r="AL344" s="180"/>
      <c r="AM344" s="180"/>
      <c r="AN344" s="180"/>
      <c r="AO344" s="180"/>
    </row>
    <row r="345" spans="1:41" s="10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Z345" s="12"/>
      <c r="AG345" s="180"/>
      <c r="AH345" s="180"/>
      <c r="AI345" s="180"/>
      <c r="AJ345" s="180"/>
      <c r="AK345" s="180"/>
      <c r="AL345" s="180"/>
      <c r="AM345" s="180"/>
      <c r="AN345" s="180"/>
      <c r="AO345" s="180"/>
    </row>
    <row r="346" spans="1:41" s="10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Z346" s="12"/>
      <c r="AG346" s="180"/>
      <c r="AH346" s="180"/>
      <c r="AI346" s="180"/>
      <c r="AJ346" s="180"/>
      <c r="AK346" s="180"/>
      <c r="AL346" s="180"/>
      <c r="AM346" s="180"/>
      <c r="AN346" s="180"/>
      <c r="AO346" s="180"/>
    </row>
    <row r="347" spans="1:41" s="10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Z347" s="12"/>
      <c r="AG347" s="180"/>
      <c r="AH347" s="180"/>
      <c r="AI347" s="180"/>
      <c r="AJ347" s="180"/>
      <c r="AK347" s="180"/>
      <c r="AL347" s="180"/>
      <c r="AM347" s="180"/>
      <c r="AN347" s="180"/>
      <c r="AO347" s="180"/>
    </row>
    <row r="348" spans="1:41" s="10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Z348" s="12"/>
      <c r="AG348" s="180"/>
      <c r="AH348" s="180"/>
      <c r="AI348" s="180"/>
      <c r="AJ348" s="180"/>
      <c r="AK348" s="180"/>
      <c r="AL348" s="180"/>
      <c r="AM348" s="180"/>
      <c r="AN348" s="180"/>
      <c r="AO348" s="180"/>
    </row>
    <row r="349" spans="1:41" s="10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Z349" s="12"/>
      <c r="AG349" s="180"/>
      <c r="AH349" s="180"/>
      <c r="AI349" s="180"/>
      <c r="AJ349" s="180"/>
      <c r="AK349" s="180"/>
      <c r="AL349" s="180"/>
      <c r="AM349" s="180"/>
      <c r="AN349" s="180"/>
      <c r="AO349" s="180"/>
    </row>
    <row r="350" spans="1:41" s="10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Z350" s="12"/>
      <c r="AG350" s="180"/>
      <c r="AH350" s="180"/>
      <c r="AI350" s="180"/>
      <c r="AJ350" s="180"/>
      <c r="AK350" s="180"/>
      <c r="AL350" s="180"/>
      <c r="AM350" s="180"/>
      <c r="AN350" s="180"/>
      <c r="AO350" s="180"/>
    </row>
    <row r="351" spans="1:41" s="10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Z351" s="12"/>
      <c r="AG351" s="180"/>
      <c r="AH351" s="180"/>
      <c r="AI351" s="180"/>
      <c r="AJ351" s="180"/>
      <c r="AK351" s="180"/>
      <c r="AL351" s="180"/>
      <c r="AM351" s="180"/>
      <c r="AN351" s="180"/>
      <c r="AO351" s="180"/>
    </row>
    <row r="352" spans="1:41" s="10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Z352" s="12"/>
      <c r="AG352" s="180"/>
      <c r="AH352" s="180"/>
      <c r="AI352" s="180"/>
      <c r="AJ352" s="180"/>
      <c r="AK352" s="180"/>
      <c r="AL352" s="180"/>
      <c r="AM352" s="180"/>
      <c r="AN352" s="180"/>
      <c r="AO352" s="180"/>
    </row>
    <row r="353" spans="1:41" s="10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Z353" s="12"/>
      <c r="AG353" s="180"/>
      <c r="AH353" s="180"/>
      <c r="AI353" s="180"/>
      <c r="AJ353" s="180"/>
      <c r="AK353" s="180"/>
      <c r="AL353" s="180"/>
      <c r="AM353" s="180"/>
      <c r="AN353" s="180"/>
      <c r="AO353" s="180"/>
    </row>
    <row r="354" spans="1:41" s="10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Z354" s="12"/>
      <c r="AG354" s="180"/>
      <c r="AH354" s="180"/>
      <c r="AI354" s="180"/>
      <c r="AJ354" s="180"/>
      <c r="AK354" s="180"/>
      <c r="AL354" s="180"/>
      <c r="AM354" s="180"/>
      <c r="AN354" s="180"/>
      <c r="AO354" s="180"/>
    </row>
    <row r="355" spans="1:41" s="10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Z355" s="12"/>
      <c r="AG355" s="180"/>
      <c r="AH355" s="180"/>
      <c r="AI355" s="180"/>
      <c r="AJ355" s="180"/>
      <c r="AK355" s="180"/>
      <c r="AL355" s="180"/>
      <c r="AM355" s="180"/>
      <c r="AN355" s="180"/>
      <c r="AO355" s="180"/>
    </row>
    <row r="356" spans="1:41" s="10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Z356" s="12"/>
      <c r="AG356" s="180"/>
      <c r="AH356" s="180"/>
      <c r="AI356" s="180"/>
      <c r="AJ356" s="180"/>
      <c r="AK356" s="180"/>
      <c r="AL356" s="180"/>
      <c r="AM356" s="180"/>
      <c r="AN356" s="180"/>
      <c r="AO356" s="180"/>
    </row>
    <row r="357" spans="1:41" s="10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Z357" s="12"/>
      <c r="AG357" s="180"/>
      <c r="AH357" s="180"/>
      <c r="AI357" s="180"/>
      <c r="AJ357" s="180"/>
      <c r="AK357" s="180"/>
      <c r="AL357" s="180"/>
      <c r="AM357" s="180"/>
      <c r="AN357" s="180"/>
      <c r="AO357" s="180"/>
    </row>
    <row r="358" spans="1:41" s="10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Z358" s="12"/>
      <c r="AG358" s="180"/>
      <c r="AH358" s="180"/>
      <c r="AI358" s="180"/>
      <c r="AJ358" s="180"/>
      <c r="AK358" s="180"/>
      <c r="AL358" s="180"/>
      <c r="AM358" s="180"/>
      <c r="AN358" s="180"/>
      <c r="AO358" s="180"/>
    </row>
    <row r="359" spans="1:41" s="10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Z359" s="12"/>
      <c r="AG359" s="180"/>
      <c r="AH359" s="180"/>
      <c r="AI359" s="180"/>
      <c r="AJ359" s="180"/>
      <c r="AK359" s="180"/>
      <c r="AL359" s="180"/>
      <c r="AM359" s="180"/>
      <c r="AN359" s="180"/>
      <c r="AO359" s="180"/>
    </row>
    <row r="360" spans="1:41" s="10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Z360" s="12"/>
      <c r="AG360" s="180"/>
      <c r="AH360" s="180"/>
      <c r="AI360" s="180"/>
      <c r="AJ360" s="180"/>
      <c r="AK360" s="180"/>
      <c r="AL360" s="180"/>
      <c r="AM360" s="180"/>
      <c r="AN360" s="180"/>
      <c r="AO360" s="180"/>
    </row>
    <row r="361" spans="1:41" s="10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Z361" s="12"/>
      <c r="AG361" s="180"/>
      <c r="AH361" s="180"/>
      <c r="AI361" s="180"/>
      <c r="AJ361" s="180"/>
      <c r="AK361" s="180"/>
      <c r="AL361" s="180"/>
      <c r="AM361" s="180"/>
      <c r="AN361" s="180"/>
      <c r="AO361" s="180"/>
    </row>
    <row r="362" spans="1:41" s="10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Z362" s="12"/>
      <c r="AG362" s="180"/>
      <c r="AH362" s="180"/>
      <c r="AI362" s="180"/>
      <c r="AJ362" s="180"/>
      <c r="AK362" s="180"/>
      <c r="AL362" s="180"/>
      <c r="AM362" s="180"/>
      <c r="AN362" s="180"/>
      <c r="AO362" s="180"/>
    </row>
    <row r="363" spans="1:41" s="10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Z363" s="12"/>
      <c r="AG363" s="180"/>
      <c r="AH363" s="180"/>
      <c r="AI363" s="180"/>
      <c r="AJ363" s="180"/>
      <c r="AK363" s="180"/>
      <c r="AL363" s="180"/>
      <c r="AM363" s="180"/>
      <c r="AN363" s="180"/>
      <c r="AO363" s="180"/>
    </row>
    <row r="364" spans="1:41" s="10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Z364" s="12"/>
      <c r="AG364" s="180"/>
      <c r="AH364" s="180"/>
      <c r="AI364" s="180"/>
      <c r="AJ364" s="180"/>
      <c r="AK364" s="180"/>
      <c r="AL364" s="180"/>
      <c r="AM364" s="180"/>
      <c r="AN364" s="180"/>
      <c r="AO364" s="180"/>
    </row>
    <row r="365" spans="1:41" s="10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Z365" s="12"/>
      <c r="AG365" s="180"/>
      <c r="AH365" s="180"/>
      <c r="AI365" s="180"/>
      <c r="AJ365" s="180"/>
      <c r="AK365" s="180"/>
      <c r="AL365" s="180"/>
      <c r="AM365" s="180"/>
      <c r="AN365" s="180"/>
      <c r="AO365" s="180"/>
    </row>
    <row r="366" spans="1:41" s="10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Z366" s="12"/>
      <c r="AG366" s="180"/>
      <c r="AH366" s="180"/>
      <c r="AI366" s="180"/>
      <c r="AJ366" s="180"/>
      <c r="AK366" s="180"/>
      <c r="AL366" s="180"/>
      <c r="AM366" s="180"/>
      <c r="AN366" s="180"/>
      <c r="AO366" s="180"/>
    </row>
    <row r="367" spans="1:41" s="10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Z367" s="12"/>
      <c r="AG367" s="180"/>
      <c r="AH367" s="180"/>
      <c r="AI367" s="180"/>
      <c r="AJ367" s="180"/>
      <c r="AK367" s="180"/>
      <c r="AL367" s="180"/>
      <c r="AM367" s="180"/>
      <c r="AN367" s="180"/>
      <c r="AO367" s="180"/>
    </row>
    <row r="368" spans="1:41" s="10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Z368" s="12"/>
      <c r="AG368" s="180"/>
      <c r="AH368" s="180"/>
      <c r="AI368" s="180"/>
      <c r="AJ368" s="180"/>
      <c r="AK368" s="180"/>
      <c r="AL368" s="180"/>
      <c r="AM368" s="180"/>
      <c r="AN368" s="180"/>
      <c r="AO368" s="180"/>
    </row>
    <row r="369" spans="1:41" s="10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Z369" s="12"/>
      <c r="AG369" s="180"/>
      <c r="AH369" s="180"/>
      <c r="AI369" s="180"/>
      <c r="AJ369" s="180"/>
      <c r="AK369" s="180"/>
      <c r="AL369" s="180"/>
      <c r="AM369" s="180"/>
      <c r="AN369" s="180"/>
      <c r="AO369" s="180"/>
    </row>
    <row r="370" spans="1:41" s="10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Z370" s="12"/>
      <c r="AG370" s="180"/>
      <c r="AH370" s="180"/>
      <c r="AI370" s="180"/>
      <c r="AJ370" s="180"/>
      <c r="AK370" s="180"/>
      <c r="AL370" s="180"/>
      <c r="AM370" s="180"/>
      <c r="AN370" s="180"/>
      <c r="AO370" s="180"/>
    </row>
    <row r="371" spans="1:41" s="10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Z371" s="12"/>
      <c r="AG371" s="180"/>
      <c r="AH371" s="180"/>
      <c r="AI371" s="180"/>
      <c r="AJ371" s="180"/>
      <c r="AK371" s="180"/>
      <c r="AL371" s="180"/>
      <c r="AM371" s="180"/>
      <c r="AN371" s="180"/>
      <c r="AO371" s="180"/>
    </row>
    <row r="372" spans="1:41" s="10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Z372" s="12"/>
      <c r="AG372" s="180"/>
      <c r="AH372" s="180"/>
      <c r="AI372" s="180"/>
      <c r="AJ372" s="180"/>
      <c r="AK372" s="180"/>
      <c r="AL372" s="180"/>
      <c r="AM372" s="180"/>
      <c r="AN372" s="180"/>
      <c r="AO372" s="180"/>
    </row>
    <row r="373" spans="1:41" s="10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Z373" s="12"/>
      <c r="AG373" s="180"/>
      <c r="AH373" s="180"/>
      <c r="AI373" s="180"/>
      <c r="AJ373" s="180"/>
      <c r="AK373" s="180"/>
      <c r="AL373" s="180"/>
      <c r="AM373" s="180"/>
      <c r="AN373" s="180"/>
      <c r="AO373" s="180"/>
    </row>
    <row r="374" spans="1:41" s="10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Z374" s="12"/>
      <c r="AG374" s="180"/>
      <c r="AH374" s="180"/>
      <c r="AI374" s="180"/>
      <c r="AJ374" s="180"/>
      <c r="AK374" s="180"/>
      <c r="AL374" s="180"/>
      <c r="AM374" s="180"/>
      <c r="AN374" s="180"/>
      <c r="AO374" s="180"/>
    </row>
    <row r="375" spans="1:41" s="10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Z375" s="12"/>
      <c r="AG375" s="180"/>
      <c r="AH375" s="180"/>
      <c r="AI375" s="180"/>
      <c r="AJ375" s="180"/>
      <c r="AK375" s="180"/>
      <c r="AL375" s="180"/>
      <c r="AM375" s="180"/>
      <c r="AN375" s="180"/>
      <c r="AO375" s="180"/>
    </row>
    <row r="376" spans="1:41" s="10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Z376" s="12"/>
      <c r="AG376" s="180"/>
      <c r="AH376" s="180"/>
      <c r="AI376" s="180"/>
      <c r="AJ376" s="180"/>
      <c r="AK376" s="180"/>
      <c r="AL376" s="180"/>
      <c r="AM376" s="180"/>
      <c r="AN376" s="180"/>
      <c r="AO376" s="180"/>
    </row>
    <row r="377" spans="1:41" s="10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Z377" s="12"/>
      <c r="AG377" s="180"/>
      <c r="AH377" s="180"/>
      <c r="AI377" s="180"/>
      <c r="AJ377" s="180"/>
      <c r="AK377" s="180"/>
      <c r="AL377" s="180"/>
      <c r="AM377" s="180"/>
      <c r="AN377" s="180"/>
      <c r="AO377" s="180"/>
    </row>
    <row r="378" spans="1:41" s="10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Z378" s="12"/>
      <c r="AG378" s="180"/>
      <c r="AH378" s="180"/>
      <c r="AI378" s="180"/>
      <c r="AJ378" s="180"/>
      <c r="AK378" s="180"/>
      <c r="AL378" s="180"/>
      <c r="AM378" s="180"/>
      <c r="AN378" s="180"/>
      <c r="AO378" s="180"/>
    </row>
    <row r="379" spans="1:41" s="10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Z379" s="12"/>
      <c r="AG379" s="180"/>
      <c r="AH379" s="180"/>
      <c r="AI379" s="180"/>
      <c r="AJ379" s="180"/>
      <c r="AK379" s="180"/>
      <c r="AL379" s="180"/>
      <c r="AM379" s="180"/>
      <c r="AN379" s="180"/>
      <c r="AO379" s="180"/>
    </row>
    <row r="380" spans="1:41" s="10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Z380" s="12"/>
      <c r="AG380" s="180"/>
      <c r="AH380" s="180"/>
      <c r="AI380" s="180"/>
      <c r="AJ380" s="180"/>
      <c r="AK380" s="180"/>
      <c r="AL380" s="180"/>
      <c r="AM380" s="180"/>
      <c r="AN380" s="180"/>
      <c r="AO380" s="180"/>
    </row>
    <row r="381" spans="1:41" s="10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Z381" s="12"/>
      <c r="AG381" s="180"/>
      <c r="AH381" s="180"/>
      <c r="AI381" s="180"/>
      <c r="AJ381" s="180"/>
      <c r="AK381" s="180"/>
      <c r="AL381" s="180"/>
      <c r="AM381" s="180"/>
      <c r="AN381" s="180"/>
      <c r="AO381" s="180"/>
    </row>
    <row r="382" spans="1:41" s="10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Z382" s="12"/>
      <c r="AG382" s="180"/>
      <c r="AH382" s="180"/>
      <c r="AI382" s="180"/>
      <c r="AJ382" s="180"/>
      <c r="AK382" s="180"/>
      <c r="AL382" s="180"/>
      <c r="AM382" s="180"/>
      <c r="AN382" s="180"/>
      <c r="AO382" s="180"/>
    </row>
    <row r="383" spans="1:41" s="10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Z383" s="12"/>
      <c r="AG383" s="180"/>
      <c r="AH383" s="180"/>
      <c r="AI383" s="180"/>
      <c r="AJ383" s="180"/>
      <c r="AK383" s="180"/>
      <c r="AL383" s="180"/>
      <c r="AM383" s="180"/>
      <c r="AN383" s="180"/>
      <c r="AO383" s="180"/>
    </row>
    <row r="384" spans="1:41" s="10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Z384" s="12"/>
      <c r="AG384" s="180"/>
      <c r="AH384" s="180"/>
      <c r="AI384" s="180"/>
      <c r="AJ384" s="180"/>
      <c r="AK384" s="180"/>
      <c r="AL384" s="180"/>
      <c r="AM384" s="180"/>
      <c r="AN384" s="180"/>
      <c r="AO384" s="180"/>
    </row>
    <row r="385" spans="1:41" s="10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Z385" s="12"/>
      <c r="AG385" s="180"/>
      <c r="AH385" s="180"/>
      <c r="AI385" s="180"/>
      <c r="AJ385" s="180"/>
      <c r="AK385" s="180"/>
      <c r="AL385" s="180"/>
      <c r="AM385" s="180"/>
      <c r="AN385" s="180"/>
      <c r="AO385" s="180"/>
    </row>
    <row r="386" spans="1:41" s="10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Z386" s="12"/>
      <c r="AG386" s="180"/>
      <c r="AH386" s="180"/>
      <c r="AI386" s="180"/>
      <c r="AJ386" s="180"/>
      <c r="AK386" s="180"/>
      <c r="AL386" s="180"/>
      <c r="AM386" s="180"/>
      <c r="AN386" s="180"/>
      <c r="AO386" s="180"/>
    </row>
    <row r="387" spans="1:41" s="10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Z387" s="12"/>
      <c r="AG387" s="180"/>
      <c r="AH387" s="180"/>
      <c r="AI387" s="180"/>
      <c r="AJ387" s="180"/>
      <c r="AK387" s="180"/>
      <c r="AL387" s="180"/>
      <c r="AM387" s="180"/>
      <c r="AN387" s="180"/>
      <c r="AO387" s="180"/>
    </row>
    <row r="388" spans="1:41" s="10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Z388" s="12"/>
      <c r="AG388" s="180"/>
      <c r="AH388" s="180"/>
      <c r="AI388" s="180"/>
      <c r="AJ388" s="180"/>
      <c r="AK388" s="180"/>
      <c r="AL388" s="180"/>
      <c r="AM388" s="180"/>
      <c r="AN388" s="180"/>
      <c r="AO388" s="180"/>
    </row>
    <row r="389" spans="1:41" s="10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Z389" s="12"/>
      <c r="AG389" s="180"/>
      <c r="AH389" s="180"/>
      <c r="AI389" s="180"/>
      <c r="AJ389" s="180"/>
      <c r="AK389" s="180"/>
      <c r="AL389" s="180"/>
      <c r="AM389" s="180"/>
      <c r="AN389" s="180"/>
      <c r="AO389" s="180"/>
    </row>
    <row r="390" spans="1:41" s="10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Z390" s="12"/>
      <c r="AG390" s="180"/>
      <c r="AH390" s="180"/>
      <c r="AI390" s="180"/>
      <c r="AJ390" s="180"/>
      <c r="AK390" s="180"/>
      <c r="AL390" s="180"/>
      <c r="AM390" s="180"/>
      <c r="AN390" s="180"/>
      <c r="AO390" s="180"/>
    </row>
    <row r="391" spans="1:41" s="10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Z391" s="12"/>
      <c r="AG391" s="180"/>
      <c r="AH391" s="180"/>
      <c r="AI391" s="180"/>
      <c r="AJ391" s="180"/>
      <c r="AK391" s="180"/>
      <c r="AL391" s="180"/>
      <c r="AM391" s="180"/>
      <c r="AN391" s="180"/>
      <c r="AO391" s="180"/>
    </row>
    <row r="392" spans="1:41" s="10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Z392" s="12"/>
      <c r="AG392" s="180"/>
      <c r="AH392" s="180"/>
      <c r="AI392" s="180"/>
      <c r="AJ392" s="180"/>
      <c r="AK392" s="180"/>
      <c r="AL392" s="180"/>
      <c r="AM392" s="180"/>
      <c r="AN392" s="180"/>
      <c r="AO392" s="180"/>
    </row>
    <row r="393" spans="1:41" s="10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Z393" s="12"/>
      <c r="AG393" s="180"/>
      <c r="AH393" s="180"/>
      <c r="AI393" s="180"/>
      <c r="AJ393" s="180"/>
      <c r="AK393" s="180"/>
      <c r="AL393" s="180"/>
      <c r="AM393" s="180"/>
      <c r="AN393" s="180"/>
      <c r="AO393" s="180"/>
    </row>
    <row r="394" spans="1:41" s="10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Z394" s="12"/>
      <c r="AG394" s="180"/>
      <c r="AH394" s="180"/>
      <c r="AI394" s="180"/>
      <c r="AJ394" s="180"/>
      <c r="AK394" s="180"/>
      <c r="AL394" s="180"/>
      <c r="AM394" s="180"/>
      <c r="AN394" s="180"/>
      <c r="AO394" s="180"/>
    </row>
    <row r="395" spans="1:41" s="10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Z395" s="12"/>
      <c r="AG395" s="180"/>
      <c r="AH395" s="180"/>
      <c r="AI395" s="180"/>
      <c r="AJ395" s="180"/>
      <c r="AK395" s="180"/>
      <c r="AL395" s="180"/>
      <c r="AM395" s="180"/>
      <c r="AN395" s="180"/>
      <c r="AO395" s="180"/>
    </row>
    <row r="396" spans="1:41" s="10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Z396" s="12"/>
      <c r="AG396" s="180"/>
      <c r="AH396" s="180"/>
      <c r="AI396" s="180"/>
      <c r="AJ396" s="180"/>
      <c r="AK396" s="180"/>
      <c r="AL396" s="180"/>
      <c r="AM396" s="180"/>
      <c r="AN396" s="180"/>
      <c r="AO396" s="180"/>
    </row>
    <row r="397" spans="1:41" s="10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Z397" s="12"/>
      <c r="AG397" s="180"/>
      <c r="AH397" s="180"/>
      <c r="AI397" s="180"/>
      <c r="AJ397" s="180"/>
      <c r="AK397" s="180"/>
      <c r="AL397" s="180"/>
      <c r="AM397" s="180"/>
      <c r="AN397" s="180"/>
      <c r="AO397" s="180"/>
    </row>
    <row r="398" spans="1:41" s="10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Z398" s="12"/>
      <c r="AG398" s="180"/>
      <c r="AH398" s="180"/>
      <c r="AI398" s="180"/>
      <c r="AJ398" s="180"/>
      <c r="AK398" s="180"/>
      <c r="AL398" s="180"/>
      <c r="AM398" s="180"/>
      <c r="AN398" s="180"/>
      <c r="AO398" s="180"/>
    </row>
    <row r="399" spans="1:41" s="10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Z399" s="12"/>
      <c r="AG399" s="180"/>
      <c r="AH399" s="180"/>
      <c r="AI399" s="180"/>
      <c r="AJ399" s="180"/>
      <c r="AK399" s="180"/>
      <c r="AL399" s="180"/>
      <c r="AM399" s="180"/>
      <c r="AN399" s="180"/>
      <c r="AO399" s="180"/>
    </row>
    <row r="400" spans="1:41" s="10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Z400" s="12"/>
      <c r="AG400" s="180"/>
      <c r="AH400" s="180"/>
      <c r="AI400" s="180"/>
      <c r="AJ400" s="180"/>
      <c r="AK400" s="180"/>
      <c r="AL400" s="180"/>
      <c r="AM400" s="180"/>
      <c r="AN400" s="180"/>
      <c r="AO400" s="180"/>
    </row>
    <row r="401" spans="1:41" s="10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Z401" s="12"/>
      <c r="AG401" s="180"/>
      <c r="AH401" s="180"/>
      <c r="AI401" s="180"/>
      <c r="AJ401" s="180"/>
      <c r="AK401" s="180"/>
      <c r="AL401" s="180"/>
      <c r="AM401" s="180"/>
      <c r="AN401" s="180"/>
      <c r="AO401" s="180"/>
    </row>
    <row r="402" spans="1:41" s="10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Z402" s="12"/>
      <c r="AG402" s="180"/>
      <c r="AH402" s="180"/>
      <c r="AI402" s="180"/>
      <c r="AJ402" s="180"/>
      <c r="AK402" s="180"/>
      <c r="AL402" s="180"/>
      <c r="AM402" s="180"/>
      <c r="AN402" s="180"/>
      <c r="AO402" s="180"/>
    </row>
    <row r="403" spans="1:41" s="10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Z403" s="12"/>
      <c r="AG403" s="180"/>
      <c r="AH403" s="180"/>
      <c r="AI403" s="180"/>
      <c r="AJ403" s="180"/>
      <c r="AK403" s="180"/>
      <c r="AL403" s="180"/>
      <c r="AM403" s="180"/>
      <c r="AN403" s="180"/>
      <c r="AO403" s="180"/>
    </row>
    <row r="404" spans="1:41" s="10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Z404" s="12"/>
      <c r="AG404" s="180"/>
      <c r="AH404" s="180"/>
      <c r="AI404" s="180"/>
      <c r="AJ404" s="180"/>
      <c r="AK404" s="180"/>
      <c r="AL404" s="180"/>
      <c r="AM404" s="180"/>
      <c r="AN404" s="180"/>
      <c r="AO404" s="180"/>
    </row>
    <row r="405" spans="1:41" s="10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Z405" s="12"/>
      <c r="AG405" s="180"/>
      <c r="AH405" s="180"/>
      <c r="AI405" s="180"/>
      <c r="AJ405" s="180"/>
      <c r="AK405" s="180"/>
      <c r="AL405" s="180"/>
      <c r="AM405" s="180"/>
      <c r="AN405" s="180"/>
      <c r="AO405" s="180"/>
    </row>
    <row r="406" spans="1:41" s="10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Z406" s="12"/>
      <c r="AG406" s="180"/>
      <c r="AH406" s="180"/>
      <c r="AI406" s="180"/>
      <c r="AJ406" s="180"/>
      <c r="AK406" s="180"/>
      <c r="AL406" s="180"/>
      <c r="AM406" s="180"/>
      <c r="AN406" s="180"/>
      <c r="AO406" s="180"/>
    </row>
    <row r="407" spans="1:41" s="10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Z407" s="12"/>
      <c r="AG407" s="180"/>
      <c r="AH407" s="180"/>
      <c r="AI407" s="180"/>
      <c r="AJ407" s="180"/>
      <c r="AK407" s="180"/>
      <c r="AL407" s="180"/>
      <c r="AM407" s="180"/>
      <c r="AN407" s="180"/>
      <c r="AO407" s="180"/>
    </row>
    <row r="408" spans="1:41" s="10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Z408" s="12"/>
      <c r="AG408" s="180"/>
      <c r="AH408" s="180"/>
      <c r="AI408" s="180"/>
      <c r="AJ408" s="180"/>
      <c r="AK408" s="180"/>
      <c r="AL408" s="180"/>
      <c r="AM408" s="180"/>
      <c r="AN408" s="180"/>
      <c r="AO408" s="180"/>
    </row>
    <row r="409" spans="1:41" s="10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Z409" s="12"/>
      <c r="AG409" s="180"/>
      <c r="AH409" s="180"/>
      <c r="AI409" s="180"/>
      <c r="AJ409" s="180"/>
      <c r="AK409" s="180"/>
      <c r="AL409" s="180"/>
      <c r="AM409" s="180"/>
      <c r="AN409" s="180"/>
      <c r="AO409" s="180"/>
    </row>
    <row r="410" spans="1:41" s="10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Z410" s="12"/>
      <c r="AG410" s="180"/>
      <c r="AH410" s="180"/>
      <c r="AI410" s="180"/>
      <c r="AJ410" s="180"/>
      <c r="AK410" s="180"/>
      <c r="AL410" s="180"/>
      <c r="AM410" s="180"/>
      <c r="AN410" s="180"/>
      <c r="AO410" s="180"/>
    </row>
    <row r="411" spans="1:41" s="10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Z411" s="12"/>
      <c r="AG411" s="180"/>
      <c r="AH411" s="180"/>
      <c r="AI411" s="180"/>
      <c r="AJ411" s="180"/>
      <c r="AK411" s="180"/>
      <c r="AL411" s="180"/>
      <c r="AM411" s="180"/>
      <c r="AN411" s="180"/>
      <c r="AO411" s="180"/>
    </row>
    <row r="412" spans="1:41" s="10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Z412" s="12"/>
      <c r="AG412" s="180"/>
      <c r="AH412" s="180"/>
      <c r="AI412" s="180"/>
      <c r="AJ412" s="180"/>
      <c r="AK412" s="180"/>
      <c r="AL412" s="180"/>
      <c r="AM412" s="180"/>
      <c r="AN412" s="180"/>
      <c r="AO412" s="180"/>
    </row>
    <row r="413" spans="1:41" s="10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Z413" s="12"/>
      <c r="AG413" s="180"/>
      <c r="AH413" s="180"/>
      <c r="AI413" s="180"/>
      <c r="AJ413" s="180"/>
      <c r="AK413" s="180"/>
      <c r="AL413" s="180"/>
      <c r="AM413" s="180"/>
      <c r="AN413" s="180"/>
      <c r="AO413" s="180"/>
    </row>
    <row r="414" spans="1:41" s="10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Z414" s="12"/>
      <c r="AG414" s="180"/>
      <c r="AH414" s="180"/>
      <c r="AI414" s="180"/>
      <c r="AJ414" s="180"/>
      <c r="AK414" s="180"/>
      <c r="AL414" s="180"/>
      <c r="AM414" s="180"/>
      <c r="AN414" s="180"/>
      <c r="AO414" s="180"/>
    </row>
    <row r="415" spans="1:41" s="10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Z415" s="12"/>
      <c r="AG415" s="180"/>
      <c r="AH415" s="180"/>
      <c r="AI415" s="180"/>
      <c r="AJ415" s="180"/>
      <c r="AK415" s="180"/>
      <c r="AL415" s="180"/>
      <c r="AM415" s="180"/>
      <c r="AN415" s="180"/>
      <c r="AO415" s="180"/>
    </row>
    <row r="416" spans="1:41" s="10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Z416" s="12"/>
      <c r="AG416" s="180"/>
      <c r="AH416" s="180"/>
      <c r="AI416" s="180"/>
      <c r="AJ416" s="180"/>
      <c r="AK416" s="180"/>
      <c r="AL416" s="180"/>
      <c r="AM416" s="180"/>
      <c r="AN416" s="180"/>
      <c r="AO416" s="180"/>
    </row>
    <row r="417" spans="1:41" s="10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Z417" s="12"/>
      <c r="AG417" s="180"/>
      <c r="AH417" s="180"/>
      <c r="AI417" s="180"/>
      <c r="AJ417" s="180"/>
      <c r="AK417" s="180"/>
      <c r="AL417" s="180"/>
      <c r="AM417" s="180"/>
      <c r="AN417" s="180"/>
      <c r="AO417" s="180"/>
    </row>
    <row r="418" spans="1:41" s="10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Z418" s="12"/>
      <c r="AG418" s="180"/>
      <c r="AH418" s="180"/>
      <c r="AI418" s="180"/>
      <c r="AJ418" s="180"/>
      <c r="AK418" s="180"/>
      <c r="AL418" s="180"/>
      <c r="AM418" s="180"/>
      <c r="AN418" s="180"/>
      <c r="AO418" s="180"/>
    </row>
    <row r="419" spans="1:41" s="10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Z419" s="12"/>
      <c r="AG419" s="180"/>
      <c r="AH419" s="180"/>
      <c r="AI419" s="180"/>
      <c r="AJ419" s="180"/>
      <c r="AK419" s="180"/>
      <c r="AL419" s="180"/>
      <c r="AM419" s="180"/>
      <c r="AN419" s="180"/>
      <c r="AO419" s="180"/>
    </row>
    <row r="420" spans="1:41" s="10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Z420" s="12"/>
      <c r="AG420" s="180"/>
      <c r="AH420" s="180"/>
      <c r="AI420" s="180"/>
      <c r="AJ420" s="180"/>
      <c r="AK420" s="180"/>
      <c r="AL420" s="180"/>
      <c r="AM420" s="180"/>
      <c r="AN420" s="180"/>
      <c r="AO420" s="180"/>
    </row>
    <row r="421" spans="1:41" s="10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Z421" s="12"/>
      <c r="AG421" s="180"/>
      <c r="AH421" s="180"/>
      <c r="AI421" s="180"/>
      <c r="AJ421" s="180"/>
      <c r="AK421" s="180"/>
      <c r="AL421" s="180"/>
      <c r="AM421" s="180"/>
      <c r="AN421" s="180"/>
      <c r="AO421" s="180"/>
    </row>
    <row r="422" spans="1:41" s="10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Z422" s="12"/>
      <c r="AG422" s="180"/>
      <c r="AH422" s="180"/>
      <c r="AI422" s="180"/>
      <c r="AJ422" s="180"/>
      <c r="AK422" s="180"/>
      <c r="AL422" s="180"/>
      <c r="AM422" s="180"/>
      <c r="AN422" s="180"/>
      <c r="AO422" s="180"/>
    </row>
    <row r="423" spans="1:41" s="10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Z423" s="12"/>
      <c r="AG423" s="180"/>
      <c r="AH423" s="180"/>
      <c r="AI423" s="180"/>
      <c r="AJ423" s="180"/>
      <c r="AK423" s="180"/>
      <c r="AL423" s="180"/>
      <c r="AM423" s="180"/>
      <c r="AN423" s="180"/>
      <c r="AO423" s="180"/>
    </row>
    <row r="424" spans="1:41" s="10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Z424" s="12"/>
      <c r="AG424" s="180"/>
      <c r="AH424" s="180"/>
      <c r="AI424" s="180"/>
      <c r="AJ424" s="180"/>
      <c r="AK424" s="180"/>
      <c r="AL424" s="180"/>
      <c r="AM424" s="180"/>
      <c r="AN424" s="180"/>
      <c r="AO424" s="180"/>
    </row>
    <row r="425" spans="1:41" s="10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Z425" s="12"/>
      <c r="AG425" s="180"/>
      <c r="AH425" s="180"/>
      <c r="AI425" s="180"/>
      <c r="AJ425" s="180"/>
      <c r="AK425" s="180"/>
      <c r="AL425" s="180"/>
      <c r="AM425" s="180"/>
      <c r="AN425" s="180"/>
      <c r="AO425" s="180"/>
    </row>
    <row r="426" spans="1:41" s="10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Z426" s="12"/>
      <c r="AG426" s="180"/>
      <c r="AH426" s="180"/>
      <c r="AI426" s="180"/>
      <c r="AJ426" s="180"/>
      <c r="AK426" s="180"/>
      <c r="AL426" s="180"/>
      <c r="AM426" s="180"/>
      <c r="AN426" s="180"/>
      <c r="AO426" s="180"/>
    </row>
    <row r="427" spans="1:41" s="10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Z427" s="12"/>
      <c r="AG427" s="180"/>
      <c r="AH427" s="180"/>
      <c r="AI427" s="180"/>
      <c r="AJ427" s="180"/>
      <c r="AK427" s="180"/>
      <c r="AL427" s="180"/>
      <c r="AM427" s="180"/>
      <c r="AN427" s="180"/>
      <c r="AO427" s="180"/>
    </row>
    <row r="428" spans="1:41" s="10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Z428" s="12"/>
      <c r="AG428" s="180"/>
      <c r="AH428" s="180"/>
      <c r="AI428" s="180"/>
      <c r="AJ428" s="180"/>
      <c r="AK428" s="180"/>
      <c r="AL428" s="180"/>
      <c r="AM428" s="180"/>
      <c r="AN428" s="180"/>
      <c r="AO428" s="180"/>
    </row>
    <row r="429" spans="1:41" s="10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Z429" s="12"/>
      <c r="AG429" s="180"/>
      <c r="AH429" s="180"/>
      <c r="AI429" s="180"/>
      <c r="AJ429" s="180"/>
      <c r="AK429" s="180"/>
      <c r="AL429" s="180"/>
      <c r="AM429" s="180"/>
      <c r="AN429" s="180"/>
      <c r="AO429" s="180"/>
    </row>
    <row r="430" spans="1:41" s="10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Z430" s="12"/>
      <c r="AG430" s="180"/>
      <c r="AH430" s="180"/>
      <c r="AI430" s="180"/>
      <c r="AJ430" s="180"/>
      <c r="AK430" s="180"/>
      <c r="AL430" s="180"/>
      <c r="AM430" s="180"/>
      <c r="AN430" s="180"/>
      <c r="AO430" s="180"/>
    </row>
    <row r="431" spans="1:41" s="10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Z431" s="12"/>
      <c r="AG431" s="180"/>
      <c r="AH431" s="180"/>
      <c r="AI431" s="180"/>
      <c r="AJ431" s="180"/>
      <c r="AK431" s="180"/>
      <c r="AL431" s="180"/>
      <c r="AM431" s="180"/>
      <c r="AN431" s="180"/>
      <c r="AO431" s="180"/>
    </row>
    <row r="432" spans="1:41" s="10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Z432" s="12"/>
      <c r="AG432" s="180"/>
      <c r="AH432" s="180"/>
      <c r="AI432" s="180"/>
      <c r="AJ432" s="180"/>
      <c r="AK432" s="180"/>
      <c r="AL432" s="180"/>
      <c r="AM432" s="180"/>
      <c r="AN432" s="180"/>
      <c r="AO432" s="180"/>
    </row>
    <row r="433" spans="1:41" s="10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Z433" s="12"/>
      <c r="AG433" s="180"/>
      <c r="AH433" s="180"/>
      <c r="AI433" s="180"/>
      <c r="AJ433" s="180"/>
      <c r="AK433" s="180"/>
      <c r="AL433" s="180"/>
      <c r="AM433" s="180"/>
      <c r="AN433" s="180"/>
      <c r="AO433" s="180"/>
    </row>
    <row r="434" spans="1:41" s="10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Z434" s="12"/>
      <c r="AG434" s="180"/>
      <c r="AH434" s="180"/>
      <c r="AI434" s="180"/>
      <c r="AJ434" s="180"/>
      <c r="AK434" s="180"/>
      <c r="AL434" s="180"/>
      <c r="AM434" s="180"/>
      <c r="AN434" s="180"/>
      <c r="AO434" s="180"/>
    </row>
    <row r="435" spans="1:41" s="10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Z435" s="12"/>
      <c r="AG435" s="180"/>
      <c r="AH435" s="180"/>
      <c r="AI435" s="180"/>
      <c r="AJ435" s="180"/>
      <c r="AK435" s="180"/>
      <c r="AL435" s="180"/>
      <c r="AM435" s="180"/>
      <c r="AN435" s="180"/>
      <c r="AO435" s="180"/>
    </row>
    <row r="436" spans="1:41" s="10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Z436" s="12"/>
      <c r="AG436" s="180"/>
      <c r="AH436" s="180"/>
      <c r="AI436" s="180"/>
      <c r="AJ436" s="180"/>
      <c r="AK436" s="180"/>
      <c r="AL436" s="180"/>
      <c r="AM436" s="180"/>
      <c r="AN436" s="180"/>
      <c r="AO436" s="180"/>
    </row>
    <row r="437" spans="1:41" s="10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Z437" s="12"/>
      <c r="AG437" s="180"/>
      <c r="AH437" s="180"/>
      <c r="AI437" s="180"/>
      <c r="AJ437" s="180"/>
      <c r="AK437" s="180"/>
      <c r="AL437" s="180"/>
      <c r="AM437" s="180"/>
      <c r="AN437" s="180"/>
      <c r="AO437" s="180"/>
    </row>
  </sheetData>
  <sheetProtection password="E72A" sheet="1" objects="1" scenarios="1"/>
  <mergeCells count="19">
    <mergeCell ref="A1:G1"/>
    <mergeCell ref="P2:Q2"/>
    <mergeCell ref="R2:S2"/>
    <mergeCell ref="T2:U2"/>
    <mergeCell ref="H1:I1"/>
    <mergeCell ref="J1:K1"/>
    <mergeCell ref="L1:M1"/>
    <mergeCell ref="N1:Q1"/>
    <mergeCell ref="S1:T1"/>
    <mergeCell ref="AA1:AB1"/>
    <mergeCell ref="U1:Z1"/>
    <mergeCell ref="AE1:AE5"/>
    <mergeCell ref="D2:E2"/>
    <mergeCell ref="V2:W2"/>
    <mergeCell ref="F2:G2"/>
    <mergeCell ref="H2:I2"/>
    <mergeCell ref="J2:K2"/>
    <mergeCell ref="L2:M2"/>
    <mergeCell ref="N2:O2"/>
  </mergeCells>
  <conditionalFormatting sqref="D2 AO2 AS2 AK2 AQ2 AU2 AW2 AM2 AI2 AG2:AG32 AQ3:AW32 AH3:AO32 N2:N65536 P2:P65536 L2:L65536 H2:H65536 F2:F65536 J2:J65536 V2:V65536 T2:T65536 R2:R65536">
    <cfRule type="cellIs" priority="1" dxfId="0" operator="lessThan" stopIfTrue="1">
      <formula>6</formula>
    </cfRule>
  </conditionalFormatting>
  <dataValidations count="5">
    <dataValidation allowBlank="1" showInputMessage="1" showErrorMessage="1" prompt="Voto" sqref="D3:D32"/>
    <dataValidation allowBlank="1" showInputMessage="1" showErrorMessage="1" prompt="Assenze Totali " sqref="E3:E32"/>
    <dataValidation allowBlank="1" showInputMessage="1" showErrorMessage="1" prompt="Voto&#10;" sqref="AG3:AO32"/>
    <dataValidation allowBlank="1" showInputMessage="1" showErrorMessage="1" prompt="Assenze Totali" sqref="W3:W32 K3:K32 M3:M32 O3:O32 Q3:Q32 S3:S32 U3:U32 G3:G32 I3:I32"/>
    <dataValidation type="whole" operator="lessThanOrEqual" allowBlank="1" showInputMessage="1" showErrorMessage="1" prompt="Voto&#10;" errorTitle="Voti ammessi" error="da 1&#10;a   10" sqref="V3:V32 H3:H32 L3:L32 N3:N32 P3:P32 R3:R32 T3:T32 J3:J32 F3:F32">
      <formula1>10</formula1>
    </dataValidation>
  </dataValidations>
  <printOptions horizontalCentered="1" verticalCentered="1"/>
  <pageMargins left="0" right="0" top="0.14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437"/>
  <sheetViews>
    <sheetView workbookViewId="0" topLeftCell="C1">
      <selection activeCell="R3" sqref="R3"/>
    </sheetView>
  </sheetViews>
  <sheetFormatPr defaultColWidth="9.140625" defaultRowHeight="12.75"/>
  <cols>
    <col min="1" max="1" width="3.28125" style="0" customWidth="1"/>
    <col min="2" max="2" width="22.421875" style="0" customWidth="1"/>
    <col min="3" max="11" width="3.7109375" style="14" customWidth="1"/>
    <col min="12" max="12" width="6.7109375" style="1" customWidth="1"/>
    <col min="13" max="14" width="6.7109375" style="0" customWidth="1"/>
    <col min="17" max="17" width="13.421875" style="0" customWidth="1"/>
  </cols>
  <sheetData>
    <row r="1" spans="1:15" s="10" customFormat="1" ht="24.75" customHeight="1" thickBot="1" thickTop="1">
      <c r="A1" s="232" t="s">
        <v>0</v>
      </c>
      <c r="B1" s="233"/>
      <c r="C1" s="233"/>
      <c r="D1" s="233"/>
      <c r="E1" s="233"/>
      <c r="F1" s="233"/>
      <c r="G1" s="234" t="s">
        <v>36</v>
      </c>
      <c r="H1" s="234"/>
      <c r="I1" s="234"/>
      <c r="J1" s="142"/>
      <c r="K1" s="143"/>
      <c r="L1" s="233" t="s">
        <v>37</v>
      </c>
      <c r="M1" s="233"/>
      <c r="N1" s="230" t="str">
        <f>IF('Fase Iniziale'!N1=" "," ",'Fase Iniziale'!N1)</f>
        <v>MERC</v>
      </c>
      <c r="O1" s="231"/>
    </row>
    <row r="2" spans="1:16" s="10" customFormat="1" ht="52.5" customHeight="1" thickBot="1" thickTop="1">
      <c r="A2" s="27"/>
      <c r="B2" s="28" t="s">
        <v>1</v>
      </c>
      <c r="C2" s="111" t="str">
        <f>'Fase Iniziale'!F2</f>
        <v>Italiano</v>
      </c>
      <c r="D2" s="111" t="str">
        <f>'Fase Iniziale'!H2</f>
        <v>Storia</v>
      </c>
      <c r="E2" s="112" t="str">
        <f>'Fase Iniziale'!J2</f>
        <v>Inglese</v>
      </c>
      <c r="F2" s="111" t="str">
        <f>'Fase Iniziale'!L2</f>
        <v>Informatica</v>
      </c>
      <c r="G2" s="111" t="str">
        <f>'Fase Iniziale'!N2</f>
        <v>Matem.</v>
      </c>
      <c r="H2" s="113" t="str">
        <f>'Fase Iniziale'!P2</f>
        <v>Diritto</v>
      </c>
      <c r="I2" s="113" t="str">
        <f>'Fase Iniziale'!R2</f>
        <v>Ec. Pol. e Sci. Fin</v>
      </c>
      <c r="J2" s="113" t="str">
        <f>'Fase Iniziale'!T2</f>
        <v>Ec. Aziendale</v>
      </c>
      <c r="K2" s="111" t="str">
        <f>'Fase Iniziale'!V2</f>
        <v>Ed. Fisica</v>
      </c>
      <c r="L2" s="29" t="s">
        <v>9</v>
      </c>
      <c r="M2" s="30" t="s">
        <v>10</v>
      </c>
      <c r="N2" s="43" t="s">
        <v>22</v>
      </c>
      <c r="O2" s="44" t="s">
        <v>34</v>
      </c>
      <c r="P2" s="16"/>
    </row>
    <row r="3" spans="1:17" s="10" customFormat="1" ht="15.75" customHeight="1">
      <c r="A3" s="31">
        <v>1</v>
      </c>
      <c r="B3" s="32" t="str">
        <f>'Fase Iniziale'!B3</f>
        <v> </v>
      </c>
      <c r="C3" s="145" t="str">
        <f>IF('Fase Iniziale'!F3=" "," ",IF('Fase Iniziale'!AB3="No"," ",IF(INT('Fase Iniziale'!F3)&lt;6,"6,0",'Fase Iniziale'!F3)))</f>
        <v> </v>
      </c>
      <c r="D3" s="145" t="str">
        <f>IF('Fase Iniziale'!H3=" "," ",IF('Fase Iniziale'!AB3="No"," ",IF(INT('Fase Iniziale'!H3)&lt;6,"6,0",'Fase Iniziale'!H3)))</f>
        <v> </v>
      </c>
      <c r="E3" s="145" t="str">
        <f>IF('Fase Iniziale'!J3=" "," ",IF('Fase Iniziale'!AB3="No"," ",IF(INT('Fase Iniziale'!J3)&lt;6,"6,0",'Fase Iniziale'!J3)))</f>
        <v> </v>
      </c>
      <c r="F3" s="145" t="str">
        <f>IF('Fase Iniziale'!L3=" "," ",IF('Fase Iniziale'!AB3="No"," ",IF(INT('Fase Iniziale'!L3)&lt;6,"6,0",'Fase Iniziale'!L3)))</f>
        <v> </v>
      </c>
      <c r="G3" s="145" t="str">
        <f>IF('Fase Iniziale'!N3=" "," ",IF('Fase Iniziale'!AB3="No"," ",IF(INT('Fase Iniziale'!N3)&lt;6,"6,0",'Fase Iniziale'!N3)))</f>
        <v> </v>
      </c>
      <c r="H3" s="145" t="str">
        <f>IF('Fase Iniziale'!P3=" "," ",IF('Fase Iniziale'!AB3="No"," ",IF(INT('Fase Iniziale'!P3)&lt;6,"6,0",'Fase Iniziale'!P3)))</f>
        <v> </v>
      </c>
      <c r="I3" s="145" t="str">
        <f>IF('Fase Iniziale'!R3=" "," ",IF('Fase Iniziale'!AB3="No"," ",IF(INT('Fase Iniziale'!R3)&lt;6,"6,0",'Fase Iniziale'!R3)))</f>
        <v> </v>
      </c>
      <c r="J3" s="145" t="str">
        <f>IF('Fase Iniziale'!T3=" "," ",IF('Fase Iniziale'!AB3="No"," ",IF(INT('Fase Iniziale'!T3)&lt;6,"6,0",'Fase Iniziale'!T3)))</f>
        <v> </v>
      </c>
      <c r="K3" s="145" t="str">
        <f>IF('Fase Iniziale'!V3=" "," ",IF('Fase Iniziale'!AB3="No"," ",IF(INT('Fase Iniziale'!V3)&lt;6,"6,0",'Fase Iniziale'!V3)))</f>
        <v> </v>
      </c>
      <c r="L3" s="33" t="str">
        <f>IF('Fase Iniziale'!B3=" "," ",IF('Fase Iniziale'!AB3="No"," ",AVERAGE(C3,D3,E3,F3,G3,H3,I3,J3,K3)))</f>
        <v> </v>
      </c>
      <c r="M3" s="145" t="str">
        <f>IF('Fase Iniziale'!AB3="no"," ",Credito!O4)</f>
        <v> </v>
      </c>
      <c r="N3" s="145" t="str">
        <f>IF('Fase Iniziale'!B3=" "," ",'Fase Iniziale'!AC3)</f>
        <v> </v>
      </c>
      <c r="O3" s="45" t="s">
        <v>27</v>
      </c>
      <c r="P3" s="211" t="s">
        <v>75</v>
      </c>
      <c r="Q3" s="228"/>
    </row>
    <row r="4" spans="1:17" s="10" customFormat="1" ht="15.75" customHeight="1">
      <c r="A4" s="34">
        <v>2</v>
      </c>
      <c r="B4" s="35" t="str">
        <f>'Fase Iniziale'!B4</f>
        <v> </v>
      </c>
      <c r="C4" s="146" t="str">
        <f>IF('Fase Iniziale'!F4=" "," ",IF('Fase Iniziale'!AB4="No"," ",IF(INT('Fase Iniziale'!F4)&lt;6,"6,0",'Fase Iniziale'!F4)))</f>
        <v> </v>
      </c>
      <c r="D4" s="146" t="str">
        <f>IF('Fase Iniziale'!H4=" "," ",IF('Fase Iniziale'!AB4="No"," ",IF(INT('Fase Iniziale'!H4)&lt;6,"6,0",'Fase Iniziale'!H4)))</f>
        <v> </v>
      </c>
      <c r="E4" s="146" t="str">
        <f>IF('Fase Iniziale'!J4=" "," ",IF('Fase Iniziale'!AB4="No"," ",IF(INT('Fase Iniziale'!J4)&lt;6,"6,0",'Fase Iniziale'!J4)))</f>
        <v> </v>
      </c>
      <c r="F4" s="146" t="str">
        <f>IF('Fase Iniziale'!L4=" "," ",IF('Fase Iniziale'!AB4="No"," ",IF(INT('Fase Iniziale'!L4)&lt;6,"6,0",'Fase Iniziale'!L4)))</f>
        <v> </v>
      </c>
      <c r="G4" s="146" t="str">
        <f>IF('Fase Iniziale'!N4=" "," ",IF('Fase Iniziale'!AB4="No"," ",IF(INT('Fase Iniziale'!N4)&lt;6,"6,0",'Fase Iniziale'!N4)))</f>
        <v> </v>
      </c>
      <c r="H4" s="146" t="str">
        <f>IF('Fase Iniziale'!P4=" "," ",IF('Fase Iniziale'!AB4="No"," ",IF(INT('Fase Iniziale'!P4)&lt;6,"6,0",'Fase Iniziale'!P4)))</f>
        <v> </v>
      </c>
      <c r="I4" s="146" t="str">
        <f>IF('Fase Iniziale'!R4=" "," ",IF('Fase Iniziale'!AB4="No"," ",IF(INT('Fase Iniziale'!R4)&lt;6,"6,0",'Fase Iniziale'!R4)))</f>
        <v> </v>
      </c>
      <c r="J4" s="146" t="str">
        <f>IF('Fase Iniziale'!T4=" "," ",IF('Fase Iniziale'!AB4="No"," ",IF(INT('Fase Iniziale'!T4)&lt;6,"6,0",'Fase Iniziale'!T4)))</f>
        <v> </v>
      </c>
      <c r="K4" s="146" t="str">
        <f>IF('Fase Iniziale'!V4=" "," ",IF('Fase Iniziale'!AB4="No"," ",IF(INT('Fase Iniziale'!V4)&lt;6,"6,0",'Fase Iniziale'!V4)))</f>
        <v> </v>
      </c>
      <c r="L4" s="160" t="str">
        <f>IF('Fase Iniziale'!B4=" "," ",IF('Fase Iniziale'!AB4="No"," ",AVERAGE(C4,D4,E4,F4,G4,H4,I4,J4,K4)))</f>
        <v> </v>
      </c>
      <c r="M4" s="146" t="str">
        <f>IF('Fase Iniziale'!AB4="no"," ",Credito!O5)</f>
        <v> </v>
      </c>
      <c r="N4" s="146" t="str">
        <f>IF('Fase Iniziale'!B4=" "," ",'Fase Iniziale'!AC4)</f>
        <v> </v>
      </c>
      <c r="O4" s="46" t="s">
        <v>27</v>
      </c>
      <c r="P4" s="229"/>
      <c r="Q4" s="228"/>
    </row>
    <row r="5" spans="1:17" s="10" customFormat="1" ht="15.75" customHeight="1">
      <c r="A5" s="34">
        <v>3</v>
      </c>
      <c r="B5" s="35" t="str">
        <f>'Fase Iniziale'!B5</f>
        <v> </v>
      </c>
      <c r="C5" s="146" t="str">
        <f>IF('Fase Iniziale'!F5=" "," ",IF('Fase Iniziale'!AB5="No"," ",IF(INT('Fase Iniziale'!F5)&lt;6,"6,0",'Fase Iniziale'!F5)))</f>
        <v> </v>
      </c>
      <c r="D5" s="146" t="str">
        <f>IF('Fase Iniziale'!H5=" "," ",IF('Fase Iniziale'!AB5="No"," ",IF(INT('Fase Iniziale'!H5)&lt;6,"6,0",'Fase Iniziale'!H5)))</f>
        <v> </v>
      </c>
      <c r="E5" s="146" t="str">
        <f>IF('Fase Iniziale'!J5=" "," ",IF('Fase Iniziale'!AB5="No"," ",IF(INT('Fase Iniziale'!J5)&lt;6,"6,0",'Fase Iniziale'!J5)))</f>
        <v> </v>
      </c>
      <c r="F5" s="146" t="str">
        <f>IF('Fase Iniziale'!L5=" "," ",IF('Fase Iniziale'!AB5="No"," ",IF(INT('Fase Iniziale'!L5)&lt;6,"6,0",'Fase Iniziale'!L5)))</f>
        <v> </v>
      </c>
      <c r="G5" s="146" t="str">
        <f>IF('Fase Iniziale'!N5=" "," ",IF('Fase Iniziale'!AB5="No"," ",IF(INT('Fase Iniziale'!N5)&lt;6,"6,0",'Fase Iniziale'!N5)))</f>
        <v> </v>
      </c>
      <c r="H5" s="146" t="str">
        <f>IF('Fase Iniziale'!P5=" "," ",IF('Fase Iniziale'!AB5="No"," ",IF(INT('Fase Iniziale'!P5)&lt;6,"6,0",'Fase Iniziale'!P5)))</f>
        <v> </v>
      </c>
      <c r="I5" s="146" t="str">
        <f>IF('Fase Iniziale'!R5=" "," ",IF('Fase Iniziale'!AB5="No"," ",IF(INT('Fase Iniziale'!R5)&lt;6,"6,0",'Fase Iniziale'!R5)))</f>
        <v> </v>
      </c>
      <c r="J5" s="146" t="str">
        <f>IF('Fase Iniziale'!T5=" "," ",IF('Fase Iniziale'!AB5="No"," ",IF(INT('Fase Iniziale'!T5)&lt;6,"6,0",'Fase Iniziale'!T5)))</f>
        <v> </v>
      </c>
      <c r="K5" s="146" t="str">
        <f>IF('Fase Iniziale'!V5=" "," ",IF('Fase Iniziale'!AB5="No"," ",IF(INT('Fase Iniziale'!V5)&lt;6,"6,0",'Fase Iniziale'!V5)))</f>
        <v> </v>
      </c>
      <c r="L5" s="160" t="str">
        <f>IF('Fase Iniziale'!B5=" "," ",IF('Fase Iniziale'!AB5="No"," ",AVERAGE(C5,D5,E5,F5,G5,H5,I5,J5,K5)))</f>
        <v> </v>
      </c>
      <c r="M5" s="146" t="str">
        <f>IF('Fase Iniziale'!AB5="no"," ",Credito!O6)</f>
        <v> </v>
      </c>
      <c r="N5" s="146" t="str">
        <f>IF('Fase Iniziale'!B5=" "," ",'Fase Iniziale'!AC5)</f>
        <v> </v>
      </c>
      <c r="O5" s="46" t="s">
        <v>27</v>
      </c>
      <c r="P5" s="229"/>
      <c r="Q5" s="228"/>
    </row>
    <row r="6" spans="1:17" s="10" customFormat="1" ht="15.75" customHeight="1">
      <c r="A6" s="34">
        <v>4</v>
      </c>
      <c r="B6" s="35" t="str">
        <f>'Fase Iniziale'!B6</f>
        <v> </v>
      </c>
      <c r="C6" s="146" t="str">
        <f>IF('Fase Iniziale'!F6=" "," ",IF('Fase Iniziale'!AB6="No"," ",IF(INT('Fase Iniziale'!F6)&lt;6,"6,0",'Fase Iniziale'!F6)))</f>
        <v> </v>
      </c>
      <c r="D6" s="146" t="str">
        <f>IF('Fase Iniziale'!H6=" "," ",IF('Fase Iniziale'!AB6="No"," ",IF(INT('Fase Iniziale'!H6)&lt;6,"6,0",'Fase Iniziale'!H6)))</f>
        <v> </v>
      </c>
      <c r="E6" s="146" t="str">
        <f>IF('Fase Iniziale'!J6=" "," ",IF('Fase Iniziale'!AB6="No"," ",IF(INT('Fase Iniziale'!J6)&lt;6,"6,0",'Fase Iniziale'!J6)))</f>
        <v> </v>
      </c>
      <c r="F6" s="146" t="str">
        <f>IF('Fase Iniziale'!L6=" "," ",IF('Fase Iniziale'!AB6="No"," ",IF(INT('Fase Iniziale'!L6)&lt;6,"6,0",'Fase Iniziale'!L6)))</f>
        <v> </v>
      </c>
      <c r="G6" s="146" t="str">
        <f>IF('Fase Iniziale'!N6=" "," ",IF('Fase Iniziale'!AB6="No"," ",IF(INT('Fase Iniziale'!N6)&lt;6,"6,0",'Fase Iniziale'!N6)))</f>
        <v> </v>
      </c>
      <c r="H6" s="146" t="str">
        <f>IF('Fase Iniziale'!P6=" "," ",IF('Fase Iniziale'!AB6="No"," ",IF(INT('Fase Iniziale'!P6)&lt;6,"6,0",'Fase Iniziale'!P6)))</f>
        <v> </v>
      </c>
      <c r="I6" s="146" t="str">
        <f>IF('Fase Iniziale'!R6=" "," ",IF('Fase Iniziale'!AB6="No"," ",IF(INT('Fase Iniziale'!R6)&lt;6,"6,0",'Fase Iniziale'!R6)))</f>
        <v> </v>
      </c>
      <c r="J6" s="146" t="str">
        <f>IF('Fase Iniziale'!T6=" "," ",IF('Fase Iniziale'!AB6="No"," ",IF(INT('Fase Iniziale'!T6)&lt;6,"6,0",'Fase Iniziale'!T6)))</f>
        <v> </v>
      </c>
      <c r="K6" s="146" t="str">
        <f>IF('Fase Iniziale'!V6=" "," ",IF('Fase Iniziale'!AB6="No"," ",IF(INT('Fase Iniziale'!V6)&lt;6,"6,0",'Fase Iniziale'!V6)))</f>
        <v> </v>
      </c>
      <c r="L6" s="160" t="str">
        <f>IF('Fase Iniziale'!B6=" "," ",IF('Fase Iniziale'!AB6="No"," ",AVERAGE(C6,D6,E6,F6,G6,H6,I6,J6,K6)))</f>
        <v> </v>
      </c>
      <c r="M6" s="146" t="str">
        <f>IF('Fase Iniziale'!AB6="no"," ",Credito!O7)</f>
        <v> </v>
      </c>
      <c r="N6" s="146" t="str">
        <f>IF('Fase Iniziale'!B6=" "," ",'Fase Iniziale'!AC6)</f>
        <v> </v>
      </c>
      <c r="O6" s="46" t="s">
        <v>27</v>
      </c>
      <c r="P6" s="229"/>
      <c r="Q6" s="228"/>
    </row>
    <row r="7" spans="1:17" s="10" customFormat="1" ht="15.75" customHeight="1" thickBot="1">
      <c r="A7" s="36">
        <v>5</v>
      </c>
      <c r="B7" s="37" t="str">
        <f>'Fase Iniziale'!B7</f>
        <v> </v>
      </c>
      <c r="C7" s="147" t="str">
        <f>IF('Fase Iniziale'!F7=" "," ",IF('Fase Iniziale'!AB7="No"," ",IF(INT('Fase Iniziale'!F7)&lt;6,"6,0",'Fase Iniziale'!F7)))</f>
        <v> </v>
      </c>
      <c r="D7" s="147" t="str">
        <f>IF('Fase Iniziale'!H7=" "," ",IF('Fase Iniziale'!AB7="No"," ",IF(INT('Fase Iniziale'!H7)&lt;6,"6,0",'Fase Iniziale'!H7)))</f>
        <v> </v>
      </c>
      <c r="E7" s="147" t="str">
        <f>IF('Fase Iniziale'!J7=" "," ",IF('Fase Iniziale'!AB7="No"," ",IF(INT('Fase Iniziale'!J7)&lt;6,"6,0",'Fase Iniziale'!J7)))</f>
        <v> </v>
      </c>
      <c r="F7" s="147" t="str">
        <f>IF('Fase Iniziale'!L7=" "," ",IF('Fase Iniziale'!AB7="No"," ",IF(INT('Fase Iniziale'!L7)&lt;6,"6,0",'Fase Iniziale'!L7)))</f>
        <v> </v>
      </c>
      <c r="G7" s="147" t="str">
        <f>IF('Fase Iniziale'!N7=" "," ",IF('Fase Iniziale'!AB7="No"," ",IF(INT('Fase Iniziale'!N7)&lt;6,"6,0",'Fase Iniziale'!N7)))</f>
        <v> </v>
      </c>
      <c r="H7" s="147" t="str">
        <f>IF('Fase Iniziale'!P7=" "," ",IF('Fase Iniziale'!AB7="No"," ",IF(INT('Fase Iniziale'!P7)&lt;6,"6,0",'Fase Iniziale'!P7)))</f>
        <v> </v>
      </c>
      <c r="I7" s="147" t="str">
        <f>IF('Fase Iniziale'!R7=" "," ",IF('Fase Iniziale'!AB7="No"," ",IF(INT('Fase Iniziale'!R7)&lt;6,"6,0",'Fase Iniziale'!R7)))</f>
        <v> </v>
      </c>
      <c r="J7" s="147" t="str">
        <f>IF('Fase Iniziale'!T7=" "," ",IF('Fase Iniziale'!AB7="No"," ",IF(INT('Fase Iniziale'!T7)&lt;6,"6,0",'Fase Iniziale'!T7)))</f>
        <v> </v>
      </c>
      <c r="K7" s="147" t="str">
        <f>IF('Fase Iniziale'!V7=" "," ",IF('Fase Iniziale'!AB7="No"," ",IF(INT('Fase Iniziale'!V7)&lt;6,"6,0",'Fase Iniziale'!V7)))</f>
        <v> </v>
      </c>
      <c r="L7" s="161" t="str">
        <f>IF('Fase Iniziale'!B7=" "," ",IF('Fase Iniziale'!AB7="No"," ",AVERAGE(C7,D7,E7,F7,G7,H7,I7,J7,K7)))</f>
        <v> </v>
      </c>
      <c r="M7" s="147" t="str">
        <f>IF('Fase Iniziale'!AB7="no"," ",Credito!O8)</f>
        <v> </v>
      </c>
      <c r="N7" s="147" t="str">
        <f>IF('Fase Iniziale'!B7=" "," ",'Fase Iniziale'!AC7)</f>
        <v> </v>
      </c>
      <c r="O7" s="47" t="s">
        <v>27</v>
      </c>
      <c r="P7" s="229"/>
      <c r="Q7" s="228"/>
    </row>
    <row r="8" spans="1:17" s="10" customFormat="1" ht="15.75" customHeight="1">
      <c r="A8" s="38">
        <v>6</v>
      </c>
      <c r="B8" s="32" t="str">
        <f>'Fase Iniziale'!B8</f>
        <v> </v>
      </c>
      <c r="C8" s="145" t="str">
        <f>IF('Fase Iniziale'!F8=" "," ",IF('Fase Iniziale'!AB8="No"," ",IF(INT('Fase Iniziale'!F8)&lt;6,"6,0",'Fase Iniziale'!F8)))</f>
        <v> </v>
      </c>
      <c r="D8" s="145" t="str">
        <f>IF('Fase Iniziale'!H8=" "," ",IF('Fase Iniziale'!AB8="No"," ",IF(INT('Fase Iniziale'!H8)&lt;6,"6,0",'Fase Iniziale'!H8)))</f>
        <v> </v>
      </c>
      <c r="E8" s="145" t="str">
        <f>IF('Fase Iniziale'!J8=" "," ",IF('Fase Iniziale'!AB8="No"," ",IF(INT('Fase Iniziale'!J8)&lt;6,"6,0",'Fase Iniziale'!J8)))</f>
        <v> </v>
      </c>
      <c r="F8" s="145" t="str">
        <f>IF('Fase Iniziale'!L8=" "," ",IF('Fase Iniziale'!AB8="No"," ",IF(INT('Fase Iniziale'!L8)&lt;6,"6,0",'Fase Iniziale'!L8)))</f>
        <v> </v>
      </c>
      <c r="G8" s="145" t="str">
        <f>IF('Fase Iniziale'!N8=" "," ",IF('Fase Iniziale'!AB8="No"," ",IF(INT('Fase Iniziale'!N8)&lt;6,"6,0",'Fase Iniziale'!N8)))</f>
        <v> </v>
      </c>
      <c r="H8" s="145" t="str">
        <f>IF('Fase Iniziale'!P8=" "," ",IF('Fase Iniziale'!AB8="No"," ",IF(INT('Fase Iniziale'!P8)&lt;6,"6,0",'Fase Iniziale'!P8)))</f>
        <v> </v>
      </c>
      <c r="I8" s="145" t="str">
        <f>IF('Fase Iniziale'!R8=" "," ",IF('Fase Iniziale'!AB8="No"," ",IF(INT('Fase Iniziale'!R8)&lt;6,"6,0",'Fase Iniziale'!R8)))</f>
        <v> </v>
      </c>
      <c r="J8" s="145" t="str">
        <f>IF('Fase Iniziale'!T8=" "," ",IF('Fase Iniziale'!AB8="No"," ",IF(INT('Fase Iniziale'!T8)&lt;6,"6,0",'Fase Iniziale'!T8)))</f>
        <v> </v>
      </c>
      <c r="K8" s="145" t="str">
        <f>IF('Fase Iniziale'!V8=" "," ",IF('Fase Iniziale'!AB8="No"," ",IF(INT('Fase Iniziale'!V8)&lt;6,"6,0",'Fase Iniziale'!V8)))</f>
        <v> </v>
      </c>
      <c r="L8" s="33" t="str">
        <f>IF('Fase Iniziale'!B8=" "," ",IF('Fase Iniziale'!AB8="No"," ",AVERAGE(C8,D8,E8,F8,G8,H8,I8,J8,K8)))</f>
        <v> </v>
      </c>
      <c r="M8" s="145" t="str">
        <f>IF('Fase Iniziale'!AB8="no"," ",Credito!O9)</f>
        <v> </v>
      </c>
      <c r="N8" s="145" t="str">
        <f>IF('Fase Iniziale'!B8=" "," ",'Fase Iniziale'!AC8)</f>
        <v> </v>
      </c>
      <c r="O8" s="45" t="s">
        <v>27</v>
      </c>
      <c r="P8" s="229"/>
      <c r="Q8" s="228"/>
    </row>
    <row r="9" spans="1:17" s="10" customFormat="1" ht="15.75" customHeight="1">
      <c r="A9" s="34">
        <v>7</v>
      </c>
      <c r="B9" s="35" t="str">
        <f>'Fase Iniziale'!B9</f>
        <v> </v>
      </c>
      <c r="C9" s="146" t="str">
        <f>IF('Fase Iniziale'!F9=" "," ",IF('Fase Iniziale'!AB9="No"," ",IF(INT('Fase Iniziale'!F9)&lt;6,"6,0",'Fase Iniziale'!F9)))</f>
        <v> </v>
      </c>
      <c r="D9" s="146" t="str">
        <f>IF('Fase Iniziale'!H9=" "," ",IF('Fase Iniziale'!AB9="No"," ",IF(INT('Fase Iniziale'!H9)&lt;6,"6,0",'Fase Iniziale'!H9)))</f>
        <v> </v>
      </c>
      <c r="E9" s="146" t="str">
        <f>IF('Fase Iniziale'!J9=" "," ",IF('Fase Iniziale'!AB9="No"," ",IF(INT('Fase Iniziale'!J9)&lt;6,"6,0",'Fase Iniziale'!J9)))</f>
        <v> </v>
      </c>
      <c r="F9" s="146" t="str">
        <f>IF('Fase Iniziale'!L9=" "," ",IF('Fase Iniziale'!AB9="No"," ",IF(INT('Fase Iniziale'!L9)&lt;6,"6,0",'Fase Iniziale'!L9)))</f>
        <v> </v>
      </c>
      <c r="G9" s="146" t="str">
        <f>IF('Fase Iniziale'!N9=" "," ",IF('Fase Iniziale'!AB9="No"," ",IF(INT('Fase Iniziale'!N9)&lt;6,"6,0",'Fase Iniziale'!N9)))</f>
        <v> </v>
      </c>
      <c r="H9" s="146" t="str">
        <f>IF('Fase Iniziale'!P9=" "," ",IF('Fase Iniziale'!AB9="No"," ",IF(INT('Fase Iniziale'!P9)&lt;6,"6,0",'Fase Iniziale'!P9)))</f>
        <v> </v>
      </c>
      <c r="I9" s="146" t="str">
        <f>IF('Fase Iniziale'!R9=" "," ",IF('Fase Iniziale'!AB9="No"," ",IF(INT('Fase Iniziale'!R9)&lt;6,"6,0",'Fase Iniziale'!R9)))</f>
        <v> </v>
      </c>
      <c r="J9" s="146" t="str">
        <f>IF('Fase Iniziale'!T9=" "," ",IF('Fase Iniziale'!AB9="No"," ",IF(INT('Fase Iniziale'!T9)&lt;6,"6,0",'Fase Iniziale'!T9)))</f>
        <v> </v>
      </c>
      <c r="K9" s="146" t="str">
        <f>IF('Fase Iniziale'!V9=" "," ",IF('Fase Iniziale'!AB9="No"," ",IF(INT('Fase Iniziale'!V9)&lt;6,"6,0",'Fase Iniziale'!V9)))</f>
        <v> </v>
      </c>
      <c r="L9" s="160" t="str">
        <f>IF('Fase Iniziale'!B9=" "," ",IF('Fase Iniziale'!AB9="No"," ",AVERAGE(C9,D9,E9,F9,G9,H9,I9,J9,K9)))</f>
        <v> </v>
      </c>
      <c r="M9" s="146" t="str">
        <f>IF('Fase Iniziale'!AB9="no"," ",Credito!O10)</f>
        <v> </v>
      </c>
      <c r="N9" s="146" t="str">
        <f>IF('Fase Iniziale'!B9=" "," ",'Fase Iniziale'!AC9)</f>
        <v> </v>
      </c>
      <c r="O9" s="46" t="s">
        <v>27</v>
      </c>
      <c r="P9" s="229"/>
      <c r="Q9" s="228"/>
    </row>
    <row r="10" spans="1:17" s="10" customFormat="1" ht="15.75" customHeight="1">
      <c r="A10" s="34">
        <v>8</v>
      </c>
      <c r="B10" s="35" t="str">
        <f>'Fase Iniziale'!B10</f>
        <v> </v>
      </c>
      <c r="C10" s="146" t="str">
        <f>IF('Fase Iniziale'!F10=" "," ",IF('Fase Iniziale'!AB10="No"," ",IF(INT('Fase Iniziale'!F10)&lt;6,"6,0",'Fase Iniziale'!F10)))</f>
        <v> </v>
      </c>
      <c r="D10" s="146" t="str">
        <f>IF('Fase Iniziale'!H10=" "," ",IF('Fase Iniziale'!AB10="No"," ",IF(INT('Fase Iniziale'!H10)&lt;6,"6,0",'Fase Iniziale'!H10)))</f>
        <v> </v>
      </c>
      <c r="E10" s="146" t="str">
        <f>IF('Fase Iniziale'!J10=" "," ",IF('Fase Iniziale'!AB10="No"," ",IF(INT('Fase Iniziale'!J10)&lt;6,"6,0",'Fase Iniziale'!J10)))</f>
        <v> </v>
      </c>
      <c r="F10" s="146" t="str">
        <f>IF('Fase Iniziale'!L10=" "," ",IF('Fase Iniziale'!AB10="No"," ",IF(INT('Fase Iniziale'!L10)&lt;6,"6,0",'Fase Iniziale'!L10)))</f>
        <v> </v>
      </c>
      <c r="G10" s="146" t="str">
        <f>IF('Fase Iniziale'!N10=" "," ",IF('Fase Iniziale'!AB10="No"," ",IF(INT('Fase Iniziale'!N10)&lt;6,"6,0",'Fase Iniziale'!N10)))</f>
        <v> </v>
      </c>
      <c r="H10" s="146" t="str">
        <f>IF('Fase Iniziale'!P10=" "," ",IF('Fase Iniziale'!AB10="No"," ",IF(INT('Fase Iniziale'!P10)&lt;6,"6,0",'Fase Iniziale'!P10)))</f>
        <v> </v>
      </c>
      <c r="I10" s="146" t="str">
        <f>IF('Fase Iniziale'!R10=" "," ",IF('Fase Iniziale'!AB10="No"," ",IF(INT('Fase Iniziale'!R10)&lt;6,"6,0",'Fase Iniziale'!R10)))</f>
        <v> </v>
      </c>
      <c r="J10" s="146" t="str">
        <f>IF('Fase Iniziale'!T10=" "," ",IF('Fase Iniziale'!AB10="No"," ",IF(INT('Fase Iniziale'!T10)&lt;6,"6,0",'Fase Iniziale'!T10)))</f>
        <v> </v>
      </c>
      <c r="K10" s="146" t="str">
        <f>IF('Fase Iniziale'!V10=" "," ",IF('Fase Iniziale'!AB10="No"," ",IF(INT('Fase Iniziale'!V10)&lt;6,"6,0",'Fase Iniziale'!V10)))</f>
        <v> </v>
      </c>
      <c r="L10" s="160" t="str">
        <f>IF('Fase Iniziale'!B10=" "," ",IF('Fase Iniziale'!AB10="No"," ",AVERAGE(C10,D10,E10,F10,G10,H10,I10,J10,K10)))</f>
        <v> </v>
      </c>
      <c r="M10" s="146" t="str">
        <f>IF('Fase Iniziale'!AB10="no"," ",Credito!O11)</f>
        <v> </v>
      </c>
      <c r="N10" s="146" t="str">
        <f>IF('Fase Iniziale'!B10=" "," ",'Fase Iniziale'!AC10)</f>
        <v> </v>
      </c>
      <c r="O10" s="46" t="s">
        <v>27</v>
      </c>
      <c r="P10" s="229"/>
      <c r="Q10" s="228"/>
    </row>
    <row r="11" spans="1:17" s="10" customFormat="1" ht="15.75" customHeight="1">
      <c r="A11" s="34">
        <v>9</v>
      </c>
      <c r="B11" s="35" t="str">
        <f>'Fase Iniziale'!B11</f>
        <v> </v>
      </c>
      <c r="C11" s="146" t="str">
        <f>IF('Fase Iniziale'!F11=" "," ",IF('Fase Iniziale'!AB11="No"," ",IF(INT('Fase Iniziale'!F11)&lt;6,"6,0",'Fase Iniziale'!F11)))</f>
        <v> </v>
      </c>
      <c r="D11" s="146" t="str">
        <f>IF('Fase Iniziale'!H11=" "," ",IF('Fase Iniziale'!AB11="No"," ",IF(INT('Fase Iniziale'!H11)&lt;6,"6,0",'Fase Iniziale'!H11)))</f>
        <v> </v>
      </c>
      <c r="E11" s="146" t="str">
        <f>IF('Fase Iniziale'!J11=" "," ",IF('Fase Iniziale'!AB11="No"," ",IF(INT('Fase Iniziale'!J11)&lt;6,"6,0",'Fase Iniziale'!J11)))</f>
        <v> </v>
      </c>
      <c r="F11" s="146" t="str">
        <f>IF('Fase Iniziale'!L11=" "," ",IF('Fase Iniziale'!AB11="No"," ",IF(INT('Fase Iniziale'!L11)&lt;6,"6,0",'Fase Iniziale'!L11)))</f>
        <v> </v>
      </c>
      <c r="G11" s="146" t="str">
        <f>IF('Fase Iniziale'!N11=" "," ",IF('Fase Iniziale'!AB11="No"," ",IF(INT('Fase Iniziale'!N11)&lt;6,"6,0",'Fase Iniziale'!N11)))</f>
        <v> </v>
      </c>
      <c r="H11" s="146" t="str">
        <f>IF('Fase Iniziale'!P11=" "," ",IF('Fase Iniziale'!AB11="No"," ",IF(INT('Fase Iniziale'!P11)&lt;6,"6,0",'Fase Iniziale'!P11)))</f>
        <v> </v>
      </c>
      <c r="I11" s="146" t="str">
        <f>IF('Fase Iniziale'!R11=" "," ",IF('Fase Iniziale'!AB11="No"," ",IF(INT('Fase Iniziale'!R11)&lt;6,"6,0",'Fase Iniziale'!R11)))</f>
        <v> </v>
      </c>
      <c r="J11" s="146" t="str">
        <f>IF('Fase Iniziale'!T11=" "," ",IF('Fase Iniziale'!AB11="No"," ",IF(INT('Fase Iniziale'!T11)&lt;6,"6,0",'Fase Iniziale'!T11)))</f>
        <v> </v>
      </c>
      <c r="K11" s="146" t="str">
        <f>IF('Fase Iniziale'!V11=" "," ",IF('Fase Iniziale'!AB11="No"," ",IF(INT('Fase Iniziale'!V11)&lt;6,"6,0",'Fase Iniziale'!V11)))</f>
        <v> </v>
      </c>
      <c r="L11" s="160" t="str">
        <f>IF('Fase Iniziale'!B11=" "," ",IF('Fase Iniziale'!AB11="No"," ",AVERAGE(C11,D11,E11,F11,G11,H11,I11,J11,K11)))</f>
        <v> </v>
      </c>
      <c r="M11" s="146" t="str">
        <f>IF('Fase Iniziale'!AB11="no"," ",Credito!O12)</f>
        <v> </v>
      </c>
      <c r="N11" s="146" t="str">
        <f>IF('Fase Iniziale'!B11=" "," ",'Fase Iniziale'!AC11)</f>
        <v> </v>
      </c>
      <c r="O11" s="46" t="s">
        <v>27</v>
      </c>
      <c r="P11" s="229"/>
      <c r="Q11" s="228"/>
    </row>
    <row r="12" spans="1:17" s="10" customFormat="1" ht="15.75" customHeight="1" thickBot="1">
      <c r="A12" s="36">
        <v>10</v>
      </c>
      <c r="B12" s="37" t="str">
        <f>'Fase Iniziale'!B12</f>
        <v> </v>
      </c>
      <c r="C12" s="147" t="str">
        <f>IF('Fase Iniziale'!F12=" "," ",IF('Fase Iniziale'!AB12="No"," ",IF(INT('Fase Iniziale'!F12)&lt;6,"6,0",'Fase Iniziale'!F12)))</f>
        <v> </v>
      </c>
      <c r="D12" s="147" t="str">
        <f>IF('Fase Iniziale'!H12=" "," ",IF('Fase Iniziale'!AB12="No"," ",IF(INT('Fase Iniziale'!H12)&lt;6,"6,0",'Fase Iniziale'!H12)))</f>
        <v> </v>
      </c>
      <c r="E12" s="147" t="str">
        <f>IF('Fase Iniziale'!J12=" "," ",IF('Fase Iniziale'!AB12="No"," ",IF(INT('Fase Iniziale'!J12)&lt;6,"6,0",'Fase Iniziale'!J12)))</f>
        <v> </v>
      </c>
      <c r="F12" s="147" t="str">
        <f>IF('Fase Iniziale'!L12=" "," ",IF('Fase Iniziale'!AB12="No"," ",IF(INT('Fase Iniziale'!L12)&lt;6,"6,0",'Fase Iniziale'!L12)))</f>
        <v> </v>
      </c>
      <c r="G12" s="147" t="str">
        <f>IF('Fase Iniziale'!N12=" "," ",IF('Fase Iniziale'!AB12="No"," ",IF(INT('Fase Iniziale'!N12)&lt;6,"6,0",'Fase Iniziale'!N12)))</f>
        <v> </v>
      </c>
      <c r="H12" s="147" t="str">
        <f>IF('Fase Iniziale'!P12=" "," ",IF('Fase Iniziale'!AB12="No"," ",IF(INT('Fase Iniziale'!P12)&lt;6,"6,0",'Fase Iniziale'!P12)))</f>
        <v> </v>
      </c>
      <c r="I12" s="147" t="str">
        <f>IF('Fase Iniziale'!R12=" "," ",IF('Fase Iniziale'!AB12="No"," ",IF(INT('Fase Iniziale'!R12)&lt;6,"6,0",'Fase Iniziale'!R12)))</f>
        <v> </v>
      </c>
      <c r="J12" s="147" t="str">
        <f>IF('Fase Iniziale'!T12=" "," ",IF('Fase Iniziale'!AB12="No"," ",IF(INT('Fase Iniziale'!T12)&lt;6,"6,0",'Fase Iniziale'!T12)))</f>
        <v> </v>
      </c>
      <c r="K12" s="147" t="str">
        <f>IF('Fase Iniziale'!V12=" "," ",IF('Fase Iniziale'!AB12="No"," ",IF(INT('Fase Iniziale'!V12)&lt;6,"6,0",'Fase Iniziale'!V12)))</f>
        <v> </v>
      </c>
      <c r="L12" s="161" t="str">
        <f>IF('Fase Iniziale'!B12=" "," ",IF('Fase Iniziale'!AB12="No"," ",AVERAGE(C12,D12,E12,F12,G12,H12,I12,J12,K12)))</f>
        <v> </v>
      </c>
      <c r="M12" s="147" t="str">
        <f>IF('Fase Iniziale'!AB12="no"," ",Credito!O13)</f>
        <v> </v>
      </c>
      <c r="N12" s="147" t="str">
        <f>IF('Fase Iniziale'!B12=" "," ",'Fase Iniziale'!AC12)</f>
        <v> </v>
      </c>
      <c r="O12" s="47" t="s">
        <v>27</v>
      </c>
      <c r="P12" s="229"/>
      <c r="Q12" s="228"/>
    </row>
    <row r="13" spans="1:16" s="10" customFormat="1" ht="15.75" customHeight="1">
      <c r="A13" s="31">
        <v>11</v>
      </c>
      <c r="B13" s="32" t="str">
        <f>'Fase Iniziale'!B13</f>
        <v> </v>
      </c>
      <c r="C13" s="145" t="str">
        <f>IF('Fase Iniziale'!F13=" "," ",IF('Fase Iniziale'!AB13="No"," ",IF(INT('Fase Iniziale'!F13)&lt;6,"6,0",'Fase Iniziale'!F13)))</f>
        <v> </v>
      </c>
      <c r="D13" s="145" t="str">
        <f>IF('Fase Iniziale'!H13=" "," ",IF('Fase Iniziale'!AB13="No"," ",IF(INT('Fase Iniziale'!H13)&lt;6,"6,0",'Fase Iniziale'!H13)))</f>
        <v> </v>
      </c>
      <c r="E13" s="145" t="str">
        <f>IF('Fase Iniziale'!J13=" "," ",IF('Fase Iniziale'!AB13="No"," ",IF(INT('Fase Iniziale'!J13)&lt;6,"6,0",'Fase Iniziale'!J13)))</f>
        <v> </v>
      </c>
      <c r="F13" s="145" t="str">
        <f>IF('Fase Iniziale'!L13=" "," ",IF('Fase Iniziale'!AB13="No"," ",IF(INT('Fase Iniziale'!L13)&lt;6,"6,0",'Fase Iniziale'!L13)))</f>
        <v> </v>
      </c>
      <c r="G13" s="145" t="str">
        <f>IF('Fase Iniziale'!N13=" "," ",IF('Fase Iniziale'!AB13="No"," ",IF(INT('Fase Iniziale'!N13)&lt;6,"6,0",'Fase Iniziale'!N13)))</f>
        <v> </v>
      </c>
      <c r="H13" s="145" t="str">
        <f>IF('Fase Iniziale'!P13=" "," ",IF('Fase Iniziale'!AB13="No"," ",IF(INT('Fase Iniziale'!P13)&lt;6,"6,0",'Fase Iniziale'!P13)))</f>
        <v> </v>
      </c>
      <c r="I13" s="145" t="str">
        <f>IF('Fase Iniziale'!R13=" "," ",IF('Fase Iniziale'!AB13="No"," ",IF(INT('Fase Iniziale'!R13)&lt;6,"6,0",'Fase Iniziale'!R13)))</f>
        <v> </v>
      </c>
      <c r="J13" s="145" t="str">
        <f>IF('Fase Iniziale'!T13=" "," ",IF('Fase Iniziale'!AB13="No"," ",IF(INT('Fase Iniziale'!T13)&lt;6,"6,0",'Fase Iniziale'!T13)))</f>
        <v> </v>
      </c>
      <c r="K13" s="145" t="str">
        <f>IF('Fase Iniziale'!V13=" "," ",IF('Fase Iniziale'!AB13="No"," ",IF(INT('Fase Iniziale'!V13)&lt;6,"6,0",'Fase Iniziale'!V13)))</f>
        <v> </v>
      </c>
      <c r="L13" s="33" t="str">
        <f>IF('Fase Iniziale'!B13=" "," ",IF('Fase Iniziale'!AB13="No"," ",AVERAGE(C13,D13,E13,F13,G13,H13,I13,J13,K13)))</f>
        <v> </v>
      </c>
      <c r="M13" s="145" t="str">
        <f>IF('Fase Iniziale'!AB13="no"," ",Credito!O14)</f>
        <v> </v>
      </c>
      <c r="N13" s="145" t="str">
        <f>IF('Fase Iniziale'!B13=" "," ",'Fase Iniziale'!AC13)</f>
        <v> </v>
      </c>
      <c r="O13" s="45" t="s">
        <v>27</v>
      </c>
      <c r="P13" s="13"/>
    </row>
    <row r="14" spans="1:16" s="10" customFormat="1" ht="15.75" customHeight="1">
      <c r="A14" s="34">
        <v>12</v>
      </c>
      <c r="B14" s="35" t="str">
        <f>'Fase Iniziale'!B14</f>
        <v> </v>
      </c>
      <c r="C14" s="146" t="str">
        <f>IF('Fase Iniziale'!F14=" "," ",IF('Fase Iniziale'!AB14="No"," ",IF(INT('Fase Iniziale'!F14)&lt;6,"6,0",'Fase Iniziale'!F14)))</f>
        <v> </v>
      </c>
      <c r="D14" s="146" t="str">
        <f>IF('Fase Iniziale'!H14=" "," ",IF('Fase Iniziale'!AB14="No"," ",IF(INT('Fase Iniziale'!H14)&lt;6,"6,0",'Fase Iniziale'!H14)))</f>
        <v> </v>
      </c>
      <c r="E14" s="146" t="str">
        <f>IF('Fase Iniziale'!J14=" "," ",IF('Fase Iniziale'!AB14="No"," ",IF(INT('Fase Iniziale'!J14)&lt;6,"6,0",'Fase Iniziale'!J14)))</f>
        <v> </v>
      </c>
      <c r="F14" s="146" t="str">
        <f>IF('Fase Iniziale'!L14=" "," ",IF('Fase Iniziale'!AB14="No"," ",IF(INT('Fase Iniziale'!L14)&lt;6,"6,0",'Fase Iniziale'!L14)))</f>
        <v> </v>
      </c>
      <c r="G14" s="146" t="str">
        <f>IF('Fase Iniziale'!N14=" "," ",IF('Fase Iniziale'!AB14="No"," ",IF(INT('Fase Iniziale'!N14)&lt;6,"6,0",'Fase Iniziale'!N14)))</f>
        <v> </v>
      </c>
      <c r="H14" s="146" t="str">
        <f>IF('Fase Iniziale'!P14=" "," ",IF('Fase Iniziale'!AB14="No"," ",IF(INT('Fase Iniziale'!P14)&lt;6,"6,0",'Fase Iniziale'!P14)))</f>
        <v> </v>
      </c>
      <c r="I14" s="146" t="str">
        <f>IF('Fase Iniziale'!R14=" "," ",IF('Fase Iniziale'!AB14="No"," ",IF(INT('Fase Iniziale'!R14)&lt;6,"6,0",'Fase Iniziale'!R14)))</f>
        <v> </v>
      </c>
      <c r="J14" s="146" t="str">
        <f>IF('Fase Iniziale'!T14=" "," ",IF('Fase Iniziale'!AB14="No"," ",IF(INT('Fase Iniziale'!T14)&lt;6,"6,0",'Fase Iniziale'!T14)))</f>
        <v> </v>
      </c>
      <c r="K14" s="146" t="str">
        <f>IF('Fase Iniziale'!V14=" "," ",IF('Fase Iniziale'!AB14="No"," ",IF(INT('Fase Iniziale'!V14)&lt;6,"6,0",'Fase Iniziale'!V14)))</f>
        <v> </v>
      </c>
      <c r="L14" s="160" t="str">
        <f>IF('Fase Iniziale'!B14=" "," ",IF('Fase Iniziale'!AB14="No"," ",AVERAGE(C14,D14,E14,F14,G14,H14,I14,J14,K14)))</f>
        <v> </v>
      </c>
      <c r="M14" s="146" t="str">
        <f>IF('Fase Iniziale'!AB14="no"," ",Credito!O15)</f>
        <v> </v>
      </c>
      <c r="N14" s="146" t="str">
        <f>IF('Fase Iniziale'!B14=" "," ",'Fase Iniziale'!AC14)</f>
        <v> </v>
      </c>
      <c r="O14" s="46" t="s">
        <v>27</v>
      </c>
      <c r="P14" s="13"/>
    </row>
    <row r="15" spans="1:16" s="10" customFormat="1" ht="15.75" customHeight="1">
      <c r="A15" s="34">
        <v>13</v>
      </c>
      <c r="B15" s="35" t="str">
        <f>'Fase Iniziale'!B15</f>
        <v> </v>
      </c>
      <c r="C15" s="146" t="str">
        <f>IF('Fase Iniziale'!F15=" "," ",IF('Fase Iniziale'!AB15="No"," ",IF(INT('Fase Iniziale'!F15)&lt;6,"6,0",'Fase Iniziale'!F15)))</f>
        <v> </v>
      </c>
      <c r="D15" s="146" t="str">
        <f>IF('Fase Iniziale'!H15=" "," ",IF('Fase Iniziale'!AB15="No"," ",IF(INT('Fase Iniziale'!H15)&lt;6,"6,0",'Fase Iniziale'!H15)))</f>
        <v> </v>
      </c>
      <c r="E15" s="146" t="str">
        <f>IF('Fase Iniziale'!J15=" "," ",IF('Fase Iniziale'!AB15="No"," ",IF(INT('Fase Iniziale'!J15)&lt;6,"6,0",'Fase Iniziale'!J15)))</f>
        <v> </v>
      </c>
      <c r="F15" s="146" t="str">
        <f>IF('Fase Iniziale'!L15=" "," ",IF('Fase Iniziale'!AB15="No"," ",IF(INT('Fase Iniziale'!L15)&lt;6,"6,0",'Fase Iniziale'!L15)))</f>
        <v> </v>
      </c>
      <c r="G15" s="146" t="str">
        <f>IF('Fase Iniziale'!N15=" "," ",IF('Fase Iniziale'!AB15="No"," ",IF(INT('Fase Iniziale'!N15)&lt;6,"6,0",'Fase Iniziale'!N15)))</f>
        <v> </v>
      </c>
      <c r="H15" s="146" t="str">
        <f>IF('Fase Iniziale'!P15=" "," ",IF('Fase Iniziale'!AB15="No"," ",IF(INT('Fase Iniziale'!P15)&lt;6,"6,0",'Fase Iniziale'!P15)))</f>
        <v> </v>
      </c>
      <c r="I15" s="146" t="str">
        <f>IF('Fase Iniziale'!R15=" "," ",IF('Fase Iniziale'!AB15="No"," ",IF(INT('Fase Iniziale'!R15)&lt;6,"6,0",'Fase Iniziale'!R15)))</f>
        <v> </v>
      </c>
      <c r="J15" s="146" t="str">
        <f>IF('Fase Iniziale'!T15=" "," ",IF('Fase Iniziale'!AB15="No"," ",IF(INT('Fase Iniziale'!T15)&lt;6,"6,0",'Fase Iniziale'!T15)))</f>
        <v> </v>
      </c>
      <c r="K15" s="146" t="str">
        <f>IF('Fase Iniziale'!V15=" "," ",IF('Fase Iniziale'!AB15="No"," ",IF(INT('Fase Iniziale'!V15)&lt;6,"6,0",'Fase Iniziale'!V15)))</f>
        <v> </v>
      </c>
      <c r="L15" s="160" t="str">
        <f>IF('Fase Iniziale'!B15=" "," ",IF('Fase Iniziale'!AB15="No"," ",AVERAGE(C15,D15,E15,F15,G15,H15,I15,J15,K15)))</f>
        <v> </v>
      </c>
      <c r="M15" s="146" t="str">
        <f>IF('Fase Iniziale'!AB15="no"," ",Credito!O16)</f>
        <v> </v>
      </c>
      <c r="N15" s="146" t="str">
        <f>IF('Fase Iniziale'!B15=" "," ",'Fase Iniziale'!AC15)</f>
        <v> </v>
      </c>
      <c r="O15" s="46" t="s">
        <v>27</v>
      </c>
      <c r="P15" s="13"/>
    </row>
    <row r="16" spans="1:16" s="10" customFormat="1" ht="15.75" customHeight="1">
      <c r="A16" s="34">
        <v>14</v>
      </c>
      <c r="B16" s="35" t="str">
        <f>'Fase Iniziale'!B16</f>
        <v> </v>
      </c>
      <c r="C16" s="146" t="str">
        <f>IF('Fase Iniziale'!F16=" "," ",IF('Fase Iniziale'!AB16="No"," ",IF(INT('Fase Iniziale'!F16)&lt;6,"6,0",'Fase Iniziale'!F16)))</f>
        <v> </v>
      </c>
      <c r="D16" s="146" t="str">
        <f>IF('Fase Iniziale'!H16=" "," ",IF('Fase Iniziale'!AB16="No"," ",IF(INT('Fase Iniziale'!H16)&lt;6,"6,0",'Fase Iniziale'!H16)))</f>
        <v> </v>
      </c>
      <c r="E16" s="146" t="str">
        <f>IF('Fase Iniziale'!J16=" "," ",IF('Fase Iniziale'!AB16="No"," ",IF(INT('Fase Iniziale'!J16)&lt;6,"6,0",'Fase Iniziale'!J16)))</f>
        <v> </v>
      </c>
      <c r="F16" s="146" t="str">
        <f>IF('Fase Iniziale'!L16=" "," ",IF('Fase Iniziale'!AB16="No"," ",IF(INT('Fase Iniziale'!L16)&lt;6,"6,0",'Fase Iniziale'!L16)))</f>
        <v> </v>
      </c>
      <c r="G16" s="146" t="str">
        <f>IF('Fase Iniziale'!N16=" "," ",IF('Fase Iniziale'!AB16="No"," ",IF(INT('Fase Iniziale'!N16)&lt;6,"6,0",'Fase Iniziale'!N16)))</f>
        <v> </v>
      </c>
      <c r="H16" s="146" t="str">
        <f>IF('Fase Iniziale'!P16=" "," ",IF('Fase Iniziale'!AB16="No"," ",IF(INT('Fase Iniziale'!P16)&lt;6,"6,0",'Fase Iniziale'!P16)))</f>
        <v> </v>
      </c>
      <c r="I16" s="146" t="str">
        <f>IF('Fase Iniziale'!R16=" "," ",IF('Fase Iniziale'!AB16="No"," ",IF(INT('Fase Iniziale'!R16)&lt;6,"6,0",'Fase Iniziale'!R16)))</f>
        <v> </v>
      </c>
      <c r="J16" s="146" t="str">
        <f>IF('Fase Iniziale'!T16=" "," ",IF('Fase Iniziale'!AB16="No"," ",IF(INT('Fase Iniziale'!T16)&lt;6,"6,0",'Fase Iniziale'!T16)))</f>
        <v> </v>
      </c>
      <c r="K16" s="146" t="str">
        <f>IF('Fase Iniziale'!V16=" "," ",IF('Fase Iniziale'!AB16="No"," ",IF(INT('Fase Iniziale'!V16)&lt;6,"6,0",'Fase Iniziale'!V16)))</f>
        <v> </v>
      </c>
      <c r="L16" s="160" t="str">
        <f>IF('Fase Iniziale'!B16=" "," ",IF('Fase Iniziale'!AB16="No"," ",AVERAGE(C16,D16,E16,F16,G16,H16,I16,J16,K16)))</f>
        <v> </v>
      </c>
      <c r="M16" s="146" t="str">
        <f>IF('Fase Iniziale'!AB16="no"," ",Credito!O17)</f>
        <v> </v>
      </c>
      <c r="N16" s="146" t="str">
        <f>IF('Fase Iniziale'!B16=" "," ",'Fase Iniziale'!AC16)</f>
        <v> </v>
      </c>
      <c r="O16" s="46" t="s">
        <v>27</v>
      </c>
      <c r="P16" s="13"/>
    </row>
    <row r="17" spans="1:16" s="10" customFormat="1" ht="15.75" customHeight="1" thickBot="1">
      <c r="A17" s="36">
        <v>15</v>
      </c>
      <c r="B17" s="37" t="str">
        <f>'Fase Iniziale'!B17</f>
        <v> </v>
      </c>
      <c r="C17" s="147" t="str">
        <f>IF('Fase Iniziale'!F17=" "," ",IF('Fase Iniziale'!AB17="No"," ",IF(INT('Fase Iniziale'!F17)&lt;6,"6,0",'Fase Iniziale'!F17)))</f>
        <v> </v>
      </c>
      <c r="D17" s="147" t="str">
        <f>IF('Fase Iniziale'!H17=" "," ",IF('Fase Iniziale'!AB17="No"," ",IF(INT('Fase Iniziale'!H17)&lt;6,"6,0",'Fase Iniziale'!H17)))</f>
        <v> </v>
      </c>
      <c r="E17" s="147" t="str">
        <f>IF('Fase Iniziale'!J17=" "," ",IF('Fase Iniziale'!AB17="No"," ",IF(INT('Fase Iniziale'!J17)&lt;6,"6,0",'Fase Iniziale'!J17)))</f>
        <v> </v>
      </c>
      <c r="F17" s="147" t="str">
        <f>IF('Fase Iniziale'!L17=" "," ",IF('Fase Iniziale'!AB17="No"," ",IF(INT('Fase Iniziale'!L17)&lt;6,"6,0",'Fase Iniziale'!L17)))</f>
        <v> </v>
      </c>
      <c r="G17" s="147" t="str">
        <f>IF('Fase Iniziale'!N17=" "," ",IF('Fase Iniziale'!AB17="No"," ",IF(INT('Fase Iniziale'!N17)&lt;6,"6,0",'Fase Iniziale'!N17)))</f>
        <v> </v>
      </c>
      <c r="H17" s="147" t="str">
        <f>IF('Fase Iniziale'!P17=" "," ",IF('Fase Iniziale'!AB17="No"," ",IF(INT('Fase Iniziale'!P17)&lt;6,"6,0",'Fase Iniziale'!P17)))</f>
        <v> </v>
      </c>
      <c r="I17" s="147" t="str">
        <f>IF('Fase Iniziale'!R17=" "," ",IF('Fase Iniziale'!AB17="No"," ",IF(INT('Fase Iniziale'!R17)&lt;6,"6,0",'Fase Iniziale'!R17)))</f>
        <v> </v>
      </c>
      <c r="J17" s="147" t="str">
        <f>IF('Fase Iniziale'!T17=" "," ",IF('Fase Iniziale'!AB17="No"," ",IF(INT('Fase Iniziale'!T17)&lt;6,"6,0",'Fase Iniziale'!T17)))</f>
        <v> </v>
      </c>
      <c r="K17" s="147" t="str">
        <f>IF('Fase Iniziale'!V17=" "," ",IF('Fase Iniziale'!AB17="No"," ",IF(INT('Fase Iniziale'!V17)&lt;6,"6,0",'Fase Iniziale'!V17)))</f>
        <v> </v>
      </c>
      <c r="L17" s="161" t="str">
        <f>IF('Fase Iniziale'!B17=" "," ",IF('Fase Iniziale'!AB17="No"," ",AVERAGE(C17,D17,E17,F17,G17,H17,I17,J17,K17)))</f>
        <v> </v>
      </c>
      <c r="M17" s="147" t="str">
        <f>IF('Fase Iniziale'!AB17="no"," ",Credito!O18)</f>
        <v> </v>
      </c>
      <c r="N17" s="147" t="str">
        <f>IF('Fase Iniziale'!B17=" "," ",'Fase Iniziale'!AC17)</f>
        <v> </v>
      </c>
      <c r="O17" s="47" t="s">
        <v>27</v>
      </c>
      <c r="P17" s="13"/>
    </row>
    <row r="18" spans="1:16" s="10" customFormat="1" ht="15.75" customHeight="1">
      <c r="A18" s="39">
        <v>16</v>
      </c>
      <c r="B18" s="32" t="str">
        <f>'Fase Iniziale'!B18</f>
        <v> </v>
      </c>
      <c r="C18" s="145" t="str">
        <f>IF('Fase Iniziale'!F18=" "," ",IF('Fase Iniziale'!AB18="No"," ",IF(INT('Fase Iniziale'!F18)&lt;6,"6,0",'Fase Iniziale'!F18)))</f>
        <v> </v>
      </c>
      <c r="D18" s="145" t="str">
        <f>IF('Fase Iniziale'!H18=" "," ",IF('Fase Iniziale'!AB18="No"," ",IF(INT('Fase Iniziale'!H18)&lt;6,"6,0",'Fase Iniziale'!H18)))</f>
        <v> </v>
      </c>
      <c r="E18" s="145" t="str">
        <f>IF('Fase Iniziale'!J18=" "," ",IF('Fase Iniziale'!AB18="No"," ",IF(INT('Fase Iniziale'!J18)&lt;6,"6,0",'Fase Iniziale'!J18)))</f>
        <v> </v>
      </c>
      <c r="F18" s="145" t="str">
        <f>IF('Fase Iniziale'!L18=" "," ",IF('Fase Iniziale'!AB18="No"," ",IF(INT('Fase Iniziale'!L18)&lt;6,"6,0",'Fase Iniziale'!L18)))</f>
        <v> </v>
      </c>
      <c r="G18" s="145" t="str">
        <f>IF('Fase Iniziale'!N18=" "," ",IF('Fase Iniziale'!AB18="No"," ",IF(INT('Fase Iniziale'!N18)&lt;6,"6,0",'Fase Iniziale'!N18)))</f>
        <v> </v>
      </c>
      <c r="H18" s="145" t="str">
        <f>IF('Fase Iniziale'!P18=" "," ",IF('Fase Iniziale'!AB18="No"," ",IF(INT('Fase Iniziale'!P18)&lt;6,"6,0",'Fase Iniziale'!P18)))</f>
        <v> </v>
      </c>
      <c r="I18" s="145" t="str">
        <f>IF('Fase Iniziale'!R18=" "," ",IF('Fase Iniziale'!AB18="No"," ",IF(INT('Fase Iniziale'!R18)&lt;6,"6,0",'Fase Iniziale'!R18)))</f>
        <v> </v>
      </c>
      <c r="J18" s="145" t="str">
        <f>IF('Fase Iniziale'!T18=" "," ",IF('Fase Iniziale'!AB18="No"," ",IF(INT('Fase Iniziale'!T18)&lt;6,"6,0",'Fase Iniziale'!T18)))</f>
        <v> </v>
      </c>
      <c r="K18" s="145" t="str">
        <f>IF('Fase Iniziale'!V18=" "," ",IF('Fase Iniziale'!AB18="No"," ",IF(INT('Fase Iniziale'!V18)&lt;6,"6,0",'Fase Iniziale'!V18)))</f>
        <v> </v>
      </c>
      <c r="L18" s="33" t="str">
        <f>IF('Fase Iniziale'!B18=" "," ",IF('Fase Iniziale'!AB18="No"," ",AVERAGE(C18,D18,E18,F18,G18,H18,I18,J18,K18)))</f>
        <v> </v>
      </c>
      <c r="M18" s="145" t="str">
        <f>IF('Fase Iniziale'!AB18="no"," ",Credito!O19)</f>
        <v> </v>
      </c>
      <c r="N18" s="145" t="str">
        <f>IF('Fase Iniziale'!B18=" "," ",'Fase Iniziale'!AC18)</f>
        <v> </v>
      </c>
      <c r="O18" s="45" t="s">
        <v>27</v>
      </c>
      <c r="P18" s="13"/>
    </row>
    <row r="19" spans="1:16" s="10" customFormat="1" ht="15.75" customHeight="1">
      <c r="A19" s="34">
        <v>17</v>
      </c>
      <c r="B19" s="35" t="str">
        <f>'Fase Iniziale'!B19</f>
        <v> </v>
      </c>
      <c r="C19" s="146" t="str">
        <f>IF('Fase Iniziale'!F19=" "," ",IF('Fase Iniziale'!AB19="No"," ",IF(INT('Fase Iniziale'!F19)&lt;6,"6,0",'Fase Iniziale'!F19)))</f>
        <v> </v>
      </c>
      <c r="D19" s="146" t="str">
        <f>IF('Fase Iniziale'!H19=" "," ",IF('Fase Iniziale'!AB19="No"," ",IF(INT('Fase Iniziale'!H19)&lt;6,"6,0",'Fase Iniziale'!H19)))</f>
        <v> </v>
      </c>
      <c r="E19" s="146" t="str">
        <f>IF('Fase Iniziale'!J19=" "," ",IF('Fase Iniziale'!AB19="No"," ",IF(INT('Fase Iniziale'!J19)&lt;6,"6,0",'Fase Iniziale'!J19)))</f>
        <v> </v>
      </c>
      <c r="F19" s="146" t="str">
        <f>IF('Fase Iniziale'!L19=" "," ",IF('Fase Iniziale'!AB19="No"," ",IF(INT('Fase Iniziale'!L19)&lt;6,"6,0",'Fase Iniziale'!L19)))</f>
        <v> </v>
      </c>
      <c r="G19" s="146" t="str">
        <f>IF('Fase Iniziale'!N19=" "," ",IF('Fase Iniziale'!AB19="No"," ",IF(INT('Fase Iniziale'!N19)&lt;6,"6,0",'Fase Iniziale'!N19)))</f>
        <v> </v>
      </c>
      <c r="H19" s="146" t="str">
        <f>IF('Fase Iniziale'!P19=" "," ",IF('Fase Iniziale'!AB19="No"," ",IF(INT('Fase Iniziale'!P19)&lt;6,"6,0",'Fase Iniziale'!P19)))</f>
        <v> </v>
      </c>
      <c r="I19" s="146" t="str">
        <f>IF('Fase Iniziale'!R19=" "," ",IF('Fase Iniziale'!AB19="No"," ",IF(INT('Fase Iniziale'!R19)&lt;6,"6,0",'Fase Iniziale'!R19)))</f>
        <v> </v>
      </c>
      <c r="J19" s="146" t="str">
        <f>IF('Fase Iniziale'!T19=" "," ",IF('Fase Iniziale'!AB19="No"," ",IF(INT('Fase Iniziale'!T19)&lt;6,"6,0",'Fase Iniziale'!T19)))</f>
        <v> </v>
      </c>
      <c r="K19" s="146" t="str">
        <f>IF('Fase Iniziale'!V19=" "," ",IF('Fase Iniziale'!AB19="No"," ",IF(INT('Fase Iniziale'!V19)&lt;6,"6,0",'Fase Iniziale'!V19)))</f>
        <v> </v>
      </c>
      <c r="L19" s="160" t="str">
        <f>IF('Fase Iniziale'!B19=" "," ",IF('Fase Iniziale'!AB19="No"," ",AVERAGE(C19,D19,E19,F19,G19,H19,I19,J19,K19)))</f>
        <v> </v>
      </c>
      <c r="M19" s="146" t="str">
        <f>IF('Fase Iniziale'!AB19="no"," ",Credito!O20)</f>
        <v> </v>
      </c>
      <c r="N19" s="146" t="str">
        <f>IF('Fase Iniziale'!B19=" "," ",'Fase Iniziale'!AC19)</f>
        <v> </v>
      </c>
      <c r="O19" s="46" t="s">
        <v>27</v>
      </c>
      <c r="P19" s="13"/>
    </row>
    <row r="20" spans="1:16" s="10" customFormat="1" ht="15.75" customHeight="1">
      <c r="A20" s="40">
        <v>18</v>
      </c>
      <c r="B20" s="35" t="str">
        <f>'Fase Iniziale'!B20</f>
        <v> </v>
      </c>
      <c r="C20" s="146" t="str">
        <f>IF('Fase Iniziale'!F20=" "," ",IF('Fase Iniziale'!AB20="No"," ",IF(INT('Fase Iniziale'!F20)&lt;6,"6,0",'Fase Iniziale'!F20)))</f>
        <v> </v>
      </c>
      <c r="D20" s="146" t="str">
        <f>IF('Fase Iniziale'!H20=" "," ",IF('Fase Iniziale'!AB20="No"," ",IF(INT('Fase Iniziale'!H20)&lt;6,"6,0",'Fase Iniziale'!H20)))</f>
        <v> </v>
      </c>
      <c r="E20" s="146" t="str">
        <f>IF('Fase Iniziale'!J20=" "," ",IF('Fase Iniziale'!AB20="No"," ",IF(INT('Fase Iniziale'!J20)&lt;6,"6,0",'Fase Iniziale'!J20)))</f>
        <v> </v>
      </c>
      <c r="F20" s="146" t="str">
        <f>IF('Fase Iniziale'!L20=" "," ",IF('Fase Iniziale'!AB20="No"," ",IF(INT('Fase Iniziale'!L20)&lt;6,"6,0",'Fase Iniziale'!L20)))</f>
        <v> </v>
      </c>
      <c r="G20" s="146" t="str">
        <f>IF('Fase Iniziale'!N20=" "," ",IF('Fase Iniziale'!AB20="No"," ",IF(INT('Fase Iniziale'!N20)&lt;6,"6,0",'Fase Iniziale'!N20)))</f>
        <v> </v>
      </c>
      <c r="H20" s="146" t="str">
        <f>IF('Fase Iniziale'!P20=" "," ",IF('Fase Iniziale'!AB20="No"," ",IF(INT('Fase Iniziale'!P20)&lt;6,"6,0",'Fase Iniziale'!P20)))</f>
        <v> </v>
      </c>
      <c r="I20" s="146" t="str">
        <f>IF('Fase Iniziale'!R20=" "," ",IF('Fase Iniziale'!AB20="No"," ",IF(INT('Fase Iniziale'!R20)&lt;6,"6,0",'Fase Iniziale'!R20)))</f>
        <v> </v>
      </c>
      <c r="J20" s="146" t="str">
        <f>IF('Fase Iniziale'!T20=" "," ",IF('Fase Iniziale'!AB20="No"," ",IF(INT('Fase Iniziale'!T20)&lt;6,"6,0",'Fase Iniziale'!T20)))</f>
        <v> </v>
      </c>
      <c r="K20" s="146" t="str">
        <f>IF('Fase Iniziale'!V20=" "," ",IF('Fase Iniziale'!AB20="No"," ",IF(INT('Fase Iniziale'!V20)&lt;6,"6,0",'Fase Iniziale'!V20)))</f>
        <v> </v>
      </c>
      <c r="L20" s="160" t="str">
        <f>IF('Fase Iniziale'!B20=" "," ",IF('Fase Iniziale'!AB20="No"," ",AVERAGE(C20,D20,E20,F20,G20,H20,I20,J20,K20)))</f>
        <v> </v>
      </c>
      <c r="M20" s="146" t="str">
        <f>IF('Fase Iniziale'!AB20="no"," ",Credito!O21)</f>
        <v> </v>
      </c>
      <c r="N20" s="146" t="str">
        <f>IF('Fase Iniziale'!B20=" "," ",'Fase Iniziale'!AC20)</f>
        <v> </v>
      </c>
      <c r="O20" s="46" t="s">
        <v>27</v>
      </c>
      <c r="P20" s="13"/>
    </row>
    <row r="21" spans="1:16" s="10" customFormat="1" ht="15.75" customHeight="1">
      <c r="A21" s="34">
        <v>19</v>
      </c>
      <c r="B21" s="35" t="str">
        <f>'Fase Iniziale'!B21</f>
        <v> </v>
      </c>
      <c r="C21" s="146" t="str">
        <f>IF('Fase Iniziale'!F21=" "," ",IF('Fase Iniziale'!AB21="No"," ",IF(INT('Fase Iniziale'!F21)&lt;6,"6,0",'Fase Iniziale'!F21)))</f>
        <v> </v>
      </c>
      <c r="D21" s="146" t="str">
        <f>IF('Fase Iniziale'!H21=" "," ",IF('Fase Iniziale'!AB21="No"," ",IF(INT('Fase Iniziale'!H21)&lt;6,"6,0",'Fase Iniziale'!H21)))</f>
        <v> </v>
      </c>
      <c r="E21" s="146" t="str">
        <f>IF('Fase Iniziale'!J21=" "," ",IF('Fase Iniziale'!AB21="No"," ",IF(INT('Fase Iniziale'!J21)&lt;6,"6,0",'Fase Iniziale'!J21)))</f>
        <v> </v>
      </c>
      <c r="F21" s="146" t="str">
        <f>IF('Fase Iniziale'!L21=" "," ",IF('Fase Iniziale'!AB21="No"," ",IF(INT('Fase Iniziale'!L21)&lt;6,"6,0",'Fase Iniziale'!L21)))</f>
        <v> </v>
      </c>
      <c r="G21" s="146" t="str">
        <f>IF('Fase Iniziale'!N21=" "," ",IF('Fase Iniziale'!AB21="No"," ",IF(INT('Fase Iniziale'!N21)&lt;6,"6,0",'Fase Iniziale'!N21)))</f>
        <v> </v>
      </c>
      <c r="H21" s="146" t="str">
        <f>IF('Fase Iniziale'!P21=" "," ",IF('Fase Iniziale'!AB21="No"," ",IF(INT('Fase Iniziale'!P21)&lt;6,"6,0",'Fase Iniziale'!P21)))</f>
        <v> </v>
      </c>
      <c r="I21" s="146" t="str">
        <f>IF('Fase Iniziale'!R21=" "," ",IF('Fase Iniziale'!AB21="No"," ",IF(INT('Fase Iniziale'!R21)&lt;6,"6,0",'Fase Iniziale'!R21)))</f>
        <v> </v>
      </c>
      <c r="J21" s="146" t="str">
        <f>IF('Fase Iniziale'!T21=" "," ",IF('Fase Iniziale'!AB21="No"," ",IF(INT('Fase Iniziale'!T21)&lt;6,"6,0",'Fase Iniziale'!T21)))</f>
        <v> </v>
      </c>
      <c r="K21" s="146" t="str">
        <f>IF('Fase Iniziale'!V21=" "," ",IF('Fase Iniziale'!AB21="No"," ",IF(INT('Fase Iniziale'!V21)&lt;6,"6,0",'Fase Iniziale'!V21)))</f>
        <v> </v>
      </c>
      <c r="L21" s="160" t="str">
        <f>IF('Fase Iniziale'!B21=" "," ",IF('Fase Iniziale'!AB21="No"," ",AVERAGE(C21,D21,E21,F21,G21,H21,I21,J21,K21)))</f>
        <v> </v>
      </c>
      <c r="M21" s="146" t="str">
        <f>IF('Fase Iniziale'!AB21="no"," ",Credito!O22)</f>
        <v> </v>
      </c>
      <c r="N21" s="146" t="str">
        <f>IF('Fase Iniziale'!B21=" "," ",'Fase Iniziale'!AC21)</f>
        <v> </v>
      </c>
      <c r="O21" s="46" t="s">
        <v>27</v>
      </c>
      <c r="P21" s="13"/>
    </row>
    <row r="22" spans="1:16" s="10" customFormat="1" ht="15.75" customHeight="1" thickBot="1">
      <c r="A22" s="40">
        <v>20</v>
      </c>
      <c r="B22" s="37" t="str">
        <f>'Fase Iniziale'!B22</f>
        <v> </v>
      </c>
      <c r="C22" s="147" t="str">
        <f>IF('Fase Iniziale'!F22=" "," ",IF('Fase Iniziale'!AB22="No"," ",IF(INT('Fase Iniziale'!F22)&lt;6,"6,0",'Fase Iniziale'!F22)))</f>
        <v> </v>
      </c>
      <c r="D22" s="147" t="str">
        <f>IF('Fase Iniziale'!H22=" "," ",IF('Fase Iniziale'!AB22="No"," ",IF(INT('Fase Iniziale'!H22)&lt;6,"6,0",'Fase Iniziale'!H22)))</f>
        <v> </v>
      </c>
      <c r="E22" s="147" t="str">
        <f>IF('Fase Iniziale'!J22=" "," ",IF('Fase Iniziale'!AB22="No"," ",IF(INT('Fase Iniziale'!J22)&lt;6,"6,0",'Fase Iniziale'!J22)))</f>
        <v> </v>
      </c>
      <c r="F22" s="147" t="str">
        <f>IF('Fase Iniziale'!L22=" "," ",IF('Fase Iniziale'!AB22="No"," ",IF(INT('Fase Iniziale'!L22)&lt;6,"6,0",'Fase Iniziale'!L22)))</f>
        <v> </v>
      </c>
      <c r="G22" s="147" t="str">
        <f>IF('Fase Iniziale'!N22=" "," ",IF('Fase Iniziale'!AB22="No"," ",IF(INT('Fase Iniziale'!N22)&lt;6,"6,0",'Fase Iniziale'!N22)))</f>
        <v> </v>
      </c>
      <c r="H22" s="147" t="str">
        <f>IF('Fase Iniziale'!P22=" "," ",IF('Fase Iniziale'!AB22="No"," ",IF(INT('Fase Iniziale'!P22)&lt;6,"6,0",'Fase Iniziale'!P22)))</f>
        <v> </v>
      </c>
      <c r="I22" s="147" t="str">
        <f>IF('Fase Iniziale'!R22=" "," ",IF('Fase Iniziale'!AB22="No"," ",IF(INT('Fase Iniziale'!R22)&lt;6,"6,0",'Fase Iniziale'!R22)))</f>
        <v> </v>
      </c>
      <c r="J22" s="147" t="str">
        <f>IF('Fase Iniziale'!T22=" "," ",IF('Fase Iniziale'!AB22="No"," ",IF(INT('Fase Iniziale'!T22)&lt;6,"6,0",'Fase Iniziale'!T22)))</f>
        <v> </v>
      </c>
      <c r="K22" s="147" t="str">
        <f>IF('Fase Iniziale'!V22=" "," ",IF('Fase Iniziale'!AB22="No"," ",IF(INT('Fase Iniziale'!V22)&lt;6,"6,0",'Fase Iniziale'!V22)))</f>
        <v> </v>
      </c>
      <c r="L22" s="161" t="str">
        <f>IF('Fase Iniziale'!B22=" "," ",IF('Fase Iniziale'!AB22="No"," ",AVERAGE(C22,D22,E22,F22,G22,H22,I22,J22,K22)))</f>
        <v> </v>
      </c>
      <c r="M22" s="147" t="str">
        <f>IF('Fase Iniziale'!AB22="no"," ",Credito!O23)</f>
        <v> </v>
      </c>
      <c r="N22" s="147" t="str">
        <f>IF('Fase Iniziale'!B22=" "," ",'Fase Iniziale'!AC22)</f>
        <v> </v>
      </c>
      <c r="O22" s="47" t="s">
        <v>27</v>
      </c>
      <c r="P22" s="13"/>
    </row>
    <row r="23" spans="1:16" s="10" customFormat="1" ht="15.75" customHeight="1">
      <c r="A23" s="31">
        <v>21</v>
      </c>
      <c r="B23" s="32" t="str">
        <f>'Fase Iniziale'!B23</f>
        <v> </v>
      </c>
      <c r="C23" s="145" t="str">
        <f>IF('Fase Iniziale'!F23=" "," ",IF('Fase Iniziale'!AB23="No"," ",IF(INT('Fase Iniziale'!F23)&lt;6,"6,0",'Fase Iniziale'!F23)))</f>
        <v> </v>
      </c>
      <c r="D23" s="145" t="str">
        <f>IF('Fase Iniziale'!H23=" "," ",IF('Fase Iniziale'!AB23="No"," ",IF(INT('Fase Iniziale'!H23)&lt;6,"6,0",'Fase Iniziale'!H23)))</f>
        <v> </v>
      </c>
      <c r="E23" s="145" t="str">
        <f>IF('Fase Iniziale'!J23=" "," ",IF('Fase Iniziale'!AB23="No"," ",IF(INT('Fase Iniziale'!J23)&lt;6,"6,0",'Fase Iniziale'!J23)))</f>
        <v> </v>
      </c>
      <c r="F23" s="145" t="str">
        <f>IF('Fase Iniziale'!L23=" "," ",IF('Fase Iniziale'!AB23="No"," ",IF(INT('Fase Iniziale'!L23)&lt;6,"6,0",'Fase Iniziale'!L23)))</f>
        <v> </v>
      </c>
      <c r="G23" s="145" t="str">
        <f>IF('Fase Iniziale'!N23=" "," ",IF('Fase Iniziale'!AB23="No"," ",IF(INT('Fase Iniziale'!N23)&lt;6,"6,0",'Fase Iniziale'!N23)))</f>
        <v> </v>
      </c>
      <c r="H23" s="145" t="str">
        <f>IF('Fase Iniziale'!P23=" "," ",IF('Fase Iniziale'!AB23="No"," ",IF(INT('Fase Iniziale'!P23)&lt;6,"6,0",'Fase Iniziale'!P23)))</f>
        <v> </v>
      </c>
      <c r="I23" s="145" t="str">
        <f>IF('Fase Iniziale'!R23=" "," ",IF('Fase Iniziale'!AB23="No"," ",IF(INT('Fase Iniziale'!R23)&lt;6,"6,0",'Fase Iniziale'!R23)))</f>
        <v> </v>
      </c>
      <c r="J23" s="145" t="str">
        <f>IF('Fase Iniziale'!T23=" "," ",IF('Fase Iniziale'!AB23="No"," ",IF(INT('Fase Iniziale'!T23)&lt;6,"6,0",'Fase Iniziale'!T23)))</f>
        <v> </v>
      </c>
      <c r="K23" s="145" t="str">
        <f>IF('Fase Iniziale'!V23=" "," ",IF('Fase Iniziale'!AB23="No"," ",IF(INT('Fase Iniziale'!V23)&lt;6,"6,0",'Fase Iniziale'!V23)))</f>
        <v> </v>
      </c>
      <c r="L23" s="33" t="str">
        <f>IF('Fase Iniziale'!B23=" "," ",IF('Fase Iniziale'!AB23="No"," ",AVERAGE(C23,D23,E23,F23,G23,H23,I23,J23,K23)))</f>
        <v> </v>
      </c>
      <c r="M23" s="145" t="str">
        <f>IF('Fase Iniziale'!AB23="no"," ",Credito!O24)</f>
        <v> </v>
      </c>
      <c r="N23" s="145" t="str">
        <f>IF('Fase Iniziale'!B23=" "," ",'Fase Iniziale'!AC23)</f>
        <v> </v>
      </c>
      <c r="O23" s="45" t="s">
        <v>27</v>
      </c>
      <c r="P23" s="13"/>
    </row>
    <row r="24" spans="1:16" s="10" customFormat="1" ht="15.75" customHeight="1">
      <c r="A24" s="34">
        <v>22</v>
      </c>
      <c r="B24" s="35" t="str">
        <f>'Fase Iniziale'!B24</f>
        <v> </v>
      </c>
      <c r="C24" s="146" t="str">
        <f>IF('Fase Iniziale'!F24=" "," ",IF('Fase Iniziale'!AB24="No"," ",IF(INT('Fase Iniziale'!F24)&lt;6,"6,0",'Fase Iniziale'!F24)))</f>
        <v> </v>
      </c>
      <c r="D24" s="146" t="str">
        <f>IF('Fase Iniziale'!H24=" "," ",IF('Fase Iniziale'!AB24="No"," ",IF(INT('Fase Iniziale'!H24)&lt;6,"6,0",'Fase Iniziale'!H24)))</f>
        <v> </v>
      </c>
      <c r="E24" s="146" t="str">
        <f>IF('Fase Iniziale'!J24=" "," ",IF('Fase Iniziale'!AB24="No"," ",IF(INT('Fase Iniziale'!J24)&lt;6,"6,0",'Fase Iniziale'!J24)))</f>
        <v> </v>
      </c>
      <c r="F24" s="146" t="str">
        <f>IF('Fase Iniziale'!L24=" "," ",IF('Fase Iniziale'!AB24="No"," ",IF(INT('Fase Iniziale'!L24)&lt;6,"6,0",'Fase Iniziale'!L24)))</f>
        <v> </v>
      </c>
      <c r="G24" s="146" t="str">
        <f>IF('Fase Iniziale'!N24=" "," ",IF('Fase Iniziale'!AB24="No"," ",IF(INT('Fase Iniziale'!N24)&lt;6,"6,0",'Fase Iniziale'!N24)))</f>
        <v> </v>
      </c>
      <c r="H24" s="146" t="str">
        <f>IF('Fase Iniziale'!P24=" "," ",IF('Fase Iniziale'!AB24="No"," ",IF(INT('Fase Iniziale'!P24)&lt;6,"6,0",'Fase Iniziale'!P24)))</f>
        <v> </v>
      </c>
      <c r="I24" s="146" t="str">
        <f>IF('Fase Iniziale'!R24=" "," ",IF('Fase Iniziale'!AB24="No"," ",IF(INT('Fase Iniziale'!R24)&lt;6,"6,0",'Fase Iniziale'!R24)))</f>
        <v> </v>
      </c>
      <c r="J24" s="146" t="str">
        <f>IF('Fase Iniziale'!T24=" "," ",IF('Fase Iniziale'!AB24="No"," ",IF(INT('Fase Iniziale'!T24)&lt;6,"6,0",'Fase Iniziale'!T24)))</f>
        <v> </v>
      </c>
      <c r="K24" s="146" t="str">
        <f>IF('Fase Iniziale'!V24=" "," ",IF('Fase Iniziale'!AB24="No"," ",IF(INT('Fase Iniziale'!V24)&lt;6,"6,0",'Fase Iniziale'!V24)))</f>
        <v> </v>
      </c>
      <c r="L24" s="160" t="str">
        <f>IF('Fase Iniziale'!B24=" "," ",IF('Fase Iniziale'!AB24="No"," ",AVERAGE(C24,D24,E24,F24,G24,H24,I24,J24,K24)))</f>
        <v> </v>
      </c>
      <c r="M24" s="146" t="str">
        <f>IF('Fase Iniziale'!AB24="no"," ",Credito!O25)</f>
        <v> </v>
      </c>
      <c r="N24" s="146" t="str">
        <f>IF('Fase Iniziale'!B24=" "," ",'Fase Iniziale'!AC24)</f>
        <v> </v>
      </c>
      <c r="O24" s="46" t="s">
        <v>27</v>
      </c>
      <c r="P24" s="13"/>
    </row>
    <row r="25" spans="1:15" s="10" customFormat="1" ht="15.75" customHeight="1">
      <c r="A25" s="34">
        <v>23</v>
      </c>
      <c r="B25" s="35" t="str">
        <f>'Fase Iniziale'!B25</f>
        <v> </v>
      </c>
      <c r="C25" s="146" t="str">
        <f>IF('Fase Iniziale'!F25=" "," ",IF('Fase Iniziale'!AB25="No"," ",IF(INT('Fase Iniziale'!F25)&lt;6,"6,0",'Fase Iniziale'!F25)))</f>
        <v> </v>
      </c>
      <c r="D25" s="146" t="str">
        <f>IF('Fase Iniziale'!H25=" "," ",IF('Fase Iniziale'!AB25="No"," ",IF(INT('Fase Iniziale'!H25)&lt;6,"6,0",'Fase Iniziale'!H25)))</f>
        <v> </v>
      </c>
      <c r="E25" s="146" t="str">
        <f>IF('Fase Iniziale'!J25=" "," ",IF('Fase Iniziale'!AB25="No"," ",IF(INT('Fase Iniziale'!J25)&lt;6,"6,0",'Fase Iniziale'!J25)))</f>
        <v> </v>
      </c>
      <c r="F25" s="146" t="str">
        <f>IF('Fase Iniziale'!L25=" "," ",IF('Fase Iniziale'!AB25="No"," ",IF(INT('Fase Iniziale'!L25)&lt;6,"6,0",'Fase Iniziale'!L25)))</f>
        <v> </v>
      </c>
      <c r="G25" s="146" t="str">
        <f>IF('Fase Iniziale'!N25=" "," ",IF('Fase Iniziale'!AB25="No"," ",IF(INT('Fase Iniziale'!N25)&lt;6,"6,0",'Fase Iniziale'!N25)))</f>
        <v> </v>
      </c>
      <c r="H25" s="146" t="str">
        <f>IF('Fase Iniziale'!P25=" "," ",IF('Fase Iniziale'!AB25="No"," ",IF(INT('Fase Iniziale'!P25)&lt;6,"6,0",'Fase Iniziale'!P25)))</f>
        <v> </v>
      </c>
      <c r="I25" s="146" t="str">
        <f>IF('Fase Iniziale'!R25=" "," ",IF('Fase Iniziale'!AB25="No"," ",IF(INT('Fase Iniziale'!R25)&lt;6,"6,0",'Fase Iniziale'!R25)))</f>
        <v> </v>
      </c>
      <c r="J25" s="146" t="str">
        <f>IF('Fase Iniziale'!T25=" "," ",IF('Fase Iniziale'!AB25="No"," ",IF(INT('Fase Iniziale'!T25)&lt;6,"6,0",'Fase Iniziale'!T25)))</f>
        <v> </v>
      </c>
      <c r="K25" s="146" t="str">
        <f>IF('Fase Iniziale'!V25=" "," ",IF('Fase Iniziale'!AB25="No"," ",IF(INT('Fase Iniziale'!V25)&lt;6,"6,0",'Fase Iniziale'!V25)))</f>
        <v> </v>
      </c>
      <c r="L25" s="160" t="str">
        <f>IF('Fase Iniziale'!B25=" "," ",IF('Fase Iniziale'!AB25="No"," ",AVERAGE(C25,D25,E25,F25,G25,H25,I25,J25,K25)))</f>
        <v> </v>
      </c>
      <c r="M25" s="146" t="str">
        <f>IF('Fase Iniziale'!AB25="no"," ",Credito!O26)</f>
        <v> </v>
      </c>
      <c r="N25" s="146" t="str">
        <f>IF('Fase Iniziale'!B25=" "," ",'Fase Iniziale'!AC25)</f>
        <v> </v>
      </c>
      <c r="O25" s="46" t="s">
        <v>27</v>
      </c>
    </row>
    <row r="26" spans="1:15" s="10" customFormat="1" ht="15.75" customHeight="1">
      <c r="A26" s="34">
        <v>24</v>
      </c>
      <c r="B26" s="35" t="str">
        <f>'Fase Iniziale'!B26</f>
        <v> </v>
      </c>
      <c r="C26" s="146" t="str">
        <f>IF('Fase Iniziale'!F26=" "," ",IF('Fase Iniziale'!AB26="No"," ",IF(INT('Fase Iniziale'!F26)&lt;6,"6,0",'Fase Iniziale'!F26)))</f>
        <v> </v>
      </c>
      <c r="D26" s="146" t="str">
        <f>IF('Fase Iniziale'!H26=" "," ",IF('Fase Iniziale'!AB26="No"," ",IF(INT('Fase Iniziale'!H26)&lt;6,"6,0",'Fase Iniziale'!H26)))</f>
        <v> </v>
      </c>
      <c r="E26" s="146" t="str">
        <f>IF('Fase Iniziale'!J26=" "," ",IF('Fase Iniziale'!AB26="No"," ",IF(INT('Fase Iniziale'!J26)&lt;6,"6,0",'Fase Iniziale'!J26)))</f>
        <v> </v>
      </c>
      <c r="F26" s="146" t="str">
        <f>IF('Fase Iniziale'!L26=" "," ",IF('Fase Iniziale'!AB26="No"," ",IF(INT('Fase Iniziale'!L26)&lt;6,"6,0",'Fase Iniziale'!L26)))</f>
        <v> </v>
      </c>
      <c r="G26" s="146" t="str">
        <f>IF('Fase Iniziale'!N26=" "," ",IF('Fase Iniziale'!AB26="No"," ",IF(INT('Fase Iniziale'!N26)&lt;6,"6,0",'Fase Iniziale'!N26)))</f>
        <v> </v>
      </c>
      <c r="H26" s="146" t="str">
        <f>IF('Fase Iniziale'!P26=" "," ",IF('Fase Iniziale'!AB26="No"," ",IF(INT('Fase Iniziale'!P26)&lt;6,"6,0",'Fase Iniziale'!P26)))</f>
        <v> </v>
      </c>
      <c r="I26" s="146" t="str">
        <f>IF('Fase Iniziale'!R26=" "," ",IF('Fase Iniziale'!AB26="No"," ",IF(INT('Fase Iniziale'!R26)&lt;6,"6,0",'Fase Iniziale'!R26)))</f>
        <v> </v>
      </c>
      <c r="J26" s="146" t="str">
        <f>IF('Fase Iniziale'!T26=" "," ",IF('Fase Iniziale'!AB26="No"," ",IF(INT('Fase Iniziale'!T26)&lt;6,"6,0",'Fase Iniziale'!T26)))</f>
        <v> </v>
      </c>
      <c r="K26" s="146" t="str">
        <f>IF('Fase Iniziale'!V26=" "," ",IF('Fase Iniziale'!AB26="No"," ",IF(INT('Fase Iniziale'!V26)&lt;6,"6,0",'Fase Iniziale'!V26)))</f>
        <v> </v>
      </c>
      <c r="L26" s="160" t="str">
        <f>IF('Fase Iniziale'!B26=" "," ",IF('Fase Iniziale'!AB26="No"," ",AVERAGE(C26,D26,E26,F26,G26,H26,I26,J26,K26)))</f>
        <v> </v>
      </c>
      <c r="M26" s="146" t="str">
        <f>IF('Fase Iniziale'!AB26="no"," ",Credito!O27)</f>
        <v> </v>
      </c>
      <c r="N26" s="146" t="str">
        <f>IF('Fase Iniziale'!B26=" "," ",'Fase Iniziale'!AC26)</f>
        <v> </v>
      </c>
      <c r="O26" s="46" t="s">
        <v>27</v>
      </c>
    </row>
    <row r="27" spans="1:15" s="10" customFormat="1" ht="15.75" customHeight="1" thickBot="1">
      <c r="A27" s="40">
        <v>25</v>
      </c>
      <c r="B27" s="37" t="str">
        <f>'Fase Iniziale'!B27</f>
        <v> </v>
      </c>
      <c r="C27" s="147" t="str">
        <f>IF('Fase Iniziale'!F27=" "," ",IF('Fase Iniziale'!AB27="No"," ",IF(INT('Fase Iniziale'!F27)&lt;6,"6,0",'Fase Iniziale'!F27)))</f>
        <v> </v>
      </c>
      <c r="D27" s="147" t="str">
        <f>IF('Fase Iniziale'!H27=" "," ",IF('Fase Iniziale'!AB27="No"," ",IF(INT('Fase Iniziale'!H27)&lt;6,"6,0",'Fase Iniziale'!H27)))</f>
        <v> </v>
      </c>
      <c r="E27" s="147" t="str">
        <f>IF('Fase Iniziale'!J27=" "," ",IF('Fase Iniziale'!AB27="No"," ",IF(INT('Fase Iniziale'!J27)&lt;6,"6,0",'Fase Iniziale'!J27)))</f>
        <v> </v>
      </c>
      <c r="F27" s="147" t="str">
        <f>IF('Fase Iniziale'!L27=" "," ",IF('Fase Iniziale'!AB27="No"," ",IF(INT('Fase Iniziale'!L27)&lt;6,"6,0",'Fase Iniziale'!L27)))</f>
        <v> </v>
      </c>
      <c r="G27" s="147" t="str">
        <f>IF('Fase Iniziale'!N27=" "," ",IF('Fase Iniziale'!AB27="No"," ",IF(INT('Fase Iniziale'!N27)&lt;6,"6,0",'Fase Iniziale'!N27)))</f>
        <v> </v>
      </c>
      <c r="H27" s="147" t="str">
        <f>IF('Fase Iniziale'!P27=" "," ",IF('Fase Iniziale'!AB27="No"," ",IF(INT('Fase Iniziale'!P27)&lt;6,"6,0",'Fase Iniziale'!P27)))</f>
        <v> </v>
      </c>
      <c r="I27" s="147" t="str">
        <f>IF('Fase Iniziale'!R27=" "," ",IF('Fase Iniziale'!AB27="No"," ",IF(INT('Fase Iniziale'!R27)&lt;6,"6,0",'Fase Iniziale'!R27)))</f>
        <v> </v>
      </c>
      <c r="J27" s="147" t="str">
        <f>IF('Fase Iniziale'!T27=" "," ",IF('Fase Iniziale'!AB27="No"," ",IF(INT('Fase Iniziale'!T27)&lt;6,"6,0",'Fase Iniziale'!T27)))</f>
        <v> </v>
      </c>
      <c r="K27" s="147" t="str">
        <f>IF('Fase Iniziale'!V27=" "," ",IF('Fase Iniziale'!AB27="No"," ",IF(INT('Fase Iniziale'!V27)&lt;6,"6,0",'Fase Iniziale'!V27)))</f>
        <v> </v>
      </c>
      <c r="L27" s="161" t="str">
        <f>IF('Fase Iniziale'!B27=" "," ",IF('Fase Iniziale'!AB27="No"," ",AVERAGE(C27,D27,E27,F27,G27,H27,I27,J27,K27)))</f>
        <v> </v>
      </c>
      <c r="M27" s="147" t="str">
        <f>IF('Fase Iniziale'!AB27="no"," ",Credito!O28)</f>
        <v> </v>
      </c>
      <c r="N27" s="147" t="str">
        <f>IF('Fase Iniziale'!B27=" "," ",'Fase Iniziale'!AC27)</f>
        <v> </v>
      </c>
      <c r="O27" s="47" t="s">
        <v>27</v>
      </c>
    </row>
    <row r="28" spans="1:15" s="10" customFormat="1" ht="15.75" customHeight="1">
      <c r="A28" s="31">
        <v>26</v>
      </c>
      <c r="B28" s="32" t="str">
        <f>'Fase Iniziale'!B28</f>
        <v> </v>
      </c>
      <c r="C28" s="145" t="str">
        <f>IF('Fase Iniziale'!F28=" "," ",IF('Fase Iniziale'!AB28="No"," ",IF(INT('Fase Iniziale'!F28)&lt;6,"6,0",'Fase Iniziale'!F28)))</f>
        <v> </v>
      </c>
      <c r="D28" s="145" t="str">
        <f>IF('Fase Iniziale'!H28=" "," ",IF('Fase Iniziale'!AB28="No"," ",IF(INT('Fase Iniziale'!H28)&lt;6,"6,0",'Fase Iniziale'!H28)))</f>
        <v> </v>
      </c>
      <c r="E28" s="145" t="str">
        <f>IF('Fase Iniziale'!J28=" "," ",IF('Fase Iniziale'!AB28="No"," ",IF(INT('Fase Iniziale'!J28)&lt;6,"6,0",'Fase Iniziale'!J28)))</f>
        <v> </v>
      </c>
      <c r="F28" s="145" t="str">
        <f>IF('Fase Iniziale'!L28=" "," ",IF('Fase Iniziale'!AB28="No"," ",IF(INT('Fase Iniziale'!L28)&lt;6,"6,0",'Fase Iniziale'!L28)))</f>
        <v> </v>
      </c>
      <c r="G28" s="145" t="str">
        <f>IF('Fase Iniziale'!N28=" "," ",IF('Fase Iniziale'!AB28="No"," ",IF(INT('Fase Iniziale'!N28)&lt;6,"6,0",'Fase Iniziale'!N28)))</f>
        <v> </v>
      </c>
      <c r="H28" s="145" t="str">
        <f>IF('Fase Iniziale'!P28=" "," ",IF('Fase Iniziale'!AB28="No"," ",IF(INT('Fase Iniziale'!P28)&lt;6,"6,0",'Fase Iniziale'!P28)))</f>
        <v> </v>
      </c>
      <c r="I28" s="145" t="str">
        <f>IF('Fase Iniziale'!R28=" "," ",IF('Fase Iniziale'!AB28="No"," ",IF(INT('Fase Iniziale'!R28)&lt;6,"6,0",'Fase Iniziale'!R28)))</f>
        <v> </v>
      </c>
      <c r="J28" s="145" t="str">
        <f>IF('Fase Iniziale'!T28=" "," ",IF('Fase Iniziale'!AB28="No"," ",IF(INT('Fase Iniziale'!T28)&lt;6,"6,0",'Fase Iniziale'!T28)))</f>
        <v> </v>
      </c>
      <c r="K28" s="145" t="str">
        <f>IF('Fase Iniziale'!V28=" "," ",IF('Fase Iniziale'!AB28="No"," ",IF(INT('Fase Iniziale'!V28)&lt;6,"6,0",'Fase Iniziale'!V28)))</f>
        <v> </v>
      </c>
      <c r="L28" s="33" t="str">
        <f>IF('Fase Iniziale'!B28=" "," ",IF('Fase Iniziale'!AB28="No"," ",AVERAGE(C28,D28,E28,F28,G28,H28,I28,J28,K28)))</f>
        <v> </v>
      </c>
      <c r="M28" s="145" t="str">
        <f>IF('Fase Iniziale'!AB28="no"," ",Credito!O29)</f>
        <v> </v>
      </c>
      <c r="N28" s="145" t="str">
        <f>IF('Fase Iniziale'!B28=" "," ",'Fase Iniziale'!AC28)</f>
        <v> </v>
      </c>
      <c r="O28" s="45" t="s">
        <v>27</v>
      </c>
    </row>
    <row r="29" spans="1:15" s="10" customFormat="1" ht="18" customHeight="1">
      <c r="A29" s="34">
        <v>27</v>
      </c>
      <c r="B29" s="35" t="str">
        <f>'Fase Iniziale'!B29</f>
        <v> </v>
      </c>
      <c r="C29" s="146" t="str">
        <f>IF('Fase Iniziale'!F29=" "," ",IF('Fase Iniziale'!AB29="No"," ",IF(INT('Fase Iniziale'!F29)&lt;6,"6,0",'Fase Iniziale'!F29)))</f>
        <v> </v>
      </c>
      <c r="D29" s="146" t="str">
        <f>IF('Fase Iniziale'!H29=" "," ",IF('Fase Iniziale'!AB29="No"," ",IF(INT('Fase Iniziale'!H29)&lt;6,"6,0",'Fase Iniziale'!H29)))</f>
        <v> </v>
      </c>
      <c r="E29" s="146" t="str">
        <f>IF('Fase Iniziale'!J29=" "," ",IF('Fase Iniziale'!AB29="No"," ",IF(INT('Fase Iniziale'!J29)&lt;6,"6,0",'Fase Iniziale'!J29)))</f>
        <v> </v>
      </c>
      <c r="F29" s="146" t="str">
        <f>IF('Fase Iniziale'!L29=" "," ",IF('Fase Iniziale'!AB29="No"," ",IF(INT('Fase Iniziale'!L29)&lt;6,"6,0",'Fase Iniziale'!L29)))</f>
        <v> </v>
      </c>
      <c r="G29" s="146" t="str">
        <f>IF('Fase Iniziale'!N29=" "," ",IF('Fase Iniziale'!AB29="No"," ",IF(INT('Fase Iniziale'!N29)&lt;6,"6,0",'Fase Iniziale'!N29)))</f>
        <v> </v>
      </c>
      <c r="H29" s="146" t="str">
        <f>IF('Fase Iniziale'!P29=" "," ",IF('Fase Iniziale'!AB29="No"," ",IF(INT('Fase Iniziale'!P29)&lt;6,"6,0",'Fase Iniziale'!P29)))</f>
        <v> </v>
      </c>
      <c r="I29" s="146" t="str">
        <f>IF('Fase Iniziale'!R29=" "," ",IF('Fase Iniziale'!AB29="No"," ",IF(INT('Fase Iniziale'!R29)&lt;6,"6,0",'Fase Iniziale'!R29)))</f>
        <v> </v>
      </c>
      <c r="J29" s="146" t="str">
        <f>IF('Fase Iniziale'!T29=" "," ",IF('Fase Iniziale'!AB29="No"," ",IF(INT('Fase Iniziale'!T29)&lt;6,"6,0",'Fase Iniziale'!T29)))</f>
        <v> </v>
      </c>
      <c r="K29" s="146" t="str">
        <f>IF('Fase Iniziale'!V29=" "," ",IF('Fase Iniziale'!AB29="No"," ",IF(INT('Fase Iniziale'!V29)&lt;6,"6,0",'Fase Iniziale'!V29)))</f>
        <v> </v>
      </c>
      <c r="L29" s="160" t="str">
        <f>IF('Fase Iniziale'!B29=" "," ",IF('Fase Iniziale'!AB29="No"," ",AVERAGE(C29,D29,E29,F29,G29,H29,I29,J29,K29)))</f>
        <v> </v>
      </c>
      <c r="M29" s="146" t="str">
        <f>IF('Fase Iniziale'!AB29="no"," ",Credito!O30)</f>
        <v> </v>
      </c>
      <c r="N29" s="146" t="str">
        <f>IF('Fase Iniziale'!B29=" "," ",'Fase Iniziale'!AC29)</f>
        <v> </v>
      </c>
      <c r="O29" s="46" t="s">
        <v>27</v>
      </c>
    </row>
    <row r="30" spans="1:15" s="10" customFormat="1" ht="18" customHeight="1">
      <c r="A30" s="34">
        <v>28</v>
      </c>
      <c r="B30" s="35" t="str">
        <f>'Fase Iniziale'!B30</f>
        <v> </v>
      </c>
      <c r="C30" s="146" t="str">
        <f>IF('Fase Iniziale'!F30=" "," ",IF('Fase Iniziale'!AB30="No"," ",IF(INT('Fase Iniziale'!F30)&lt;6,"6,0",'Fase Iniziale'!F30)))</f>
        <v> </v>
      </c>
      <c r="D30" s="146" t="str">
        <f>IF('Fase Iniziale'!H30=" "," ",IF('Fase Iniziale'!AB30="No"," ",IF(INT('Fase Iniziale'!H30)&lt;6,"6,0",'Fase Iniziale'!H30)))</f>
        <v> </v>
      </c>
      <c r="E30" s="146" t="str">
        <f>IF('Fase Iniziale'!J30=" "," ",IF('Fase Iniziale'!AB30="No"," ",IF(INT('Fase Iniziale'!J30)&lt;6,"6,0",'Fase Iniziale'!J30)))</f>
        <v> </v>
      </c>
      <c r="F30" s="146" t="str">
        <f>IF('Fase Iniziale'!L30=" "," ",IF('Fase Iniziale'!AB30="No"," ",IF(INT('Fase Iniziale'!L30)&lt;6,"6,0",'Fase Iniziale'!L30)))</f>
        <v> </v>
      </c>
      <c r="G30" s="146" t="str">
        <f>IF('Fase Iniziale'!N30=" "," ",IF('Fase Iniziale'!AB30="No"," ",IF(INT('Fase Iniziale'!N30)&lt;6,"6,0",'Fase Iniziale'!N30)))</f>
        <v> </v>
      </c>
      <c r="H30" s="146" t="str">
        <f>IF('Fase Iniziale'!P30=" "," ",IF('Fase Iniziale'!AB30="No"," ",IF(INT('Fase Iniziale'!P30)&lt;6,"6,0",'Fase Iniziale'!P30)))</f>
        <v> </v>
      </c>
      <c r="I30" s="146" t="str">
        <f>IF('Fase Iniziale'!R30=" "," ",IF('Fase Iniziale'!AB30="No"," ",IF(INT('Fase Iniziale'!R30)&lt;6,"6,0",'Fase Iniziale'!R30)))</f>
        <v> </v>
      </c>
      <c r="J30" s="146" t="str">
        <f>IF('Fase Iniziale'!T30=" "," ",IF('Fase Iniziale'!AB30="No"," ",IF(INT('Fase Iniziale'!T30)&lt;6,"6,0",'Fase Iniziale'!T30)))</f>
        <v> </v>
      </c>
      <c r="K30" s="146" t="str">
        <f>IF('Fase Iniziale'!V30=" "," ",IF('Fase Iniziale'!AB30="No"," ",IF(INT('Fase Iniziale'!V30)&lt;6,"6,0",'Fase Iniziale'!V30)))</f>
        <v> </v>
      </c>
      <c r="L30" s="160" t="str">
        <f>IF('Fase Iniziale'!B30=" "," ",IF('Fase Iniziale'!AB30="No"," ",AVERAGE(C30,D30,E30,F30,G30,H30,I30,J30,K30)))</f>
        <v> </v>
      </c>
      <c r="M30" s="146" t="str">
        <f>IF('Fase Iniziale'!AB30="no"," ",Credito!O31)</f>
        <v> </v>
      </c>
      <c r="N30" s="146" t="str">
        <f>IF('Fase Iniziale'!B30=" "," ",'Fase Iniziale'!AC30)</f>
        <v> </v>
      </c>
      <c r="O30" s="46" t="s">
        <v>27</v>
      </c>
    </row>
    <row r="31" spans="1:15" s="10" customFormat="1" ht="18" customHeight="1">
      <c r="A31" s="34">
        <v>29</v>
      </c>
      <c r="B31" s="35" t="str">
        <f>'Fase Iniziale'!B31</f>
        <v> </v>
      </c>
      <c r="C31" s="146" t="str">
        <f>IF('Fase Iniziale'!F31=" "," ",IF('Fase Iniziale'!AB31="No"," ",IF(INT('Fase Iniziale'!F31)&lt;6,"6,0",'Fase Iniziale'!F31)))</f>
        <v> </v>
      </c>
      <c r="D31" s="146" t="str">
        <f>IF('Fase Iniziale'!H31=" "," ",IF('Fase Iniziale'!AB31="No"," ",IF(INT('Fase Iniziale'!H31)&lt;6,"6,0",'Fase Iniziale'!H31)))</f>
        <v> </v>
      </c>
      <c r="E31" s="146" t="str">
        <f>IF('Fase Iniziale'!J31=" "," ",IF('Fase Iniziale'!AB31="No"," ",IF(INT('Fase Iniziale'!J31)&lt;6,"6,0",'Fase Iniziale'!J31)))</f>
        <v> </v>
      </c>
      <c r="F31" s="146" t="str">
        <f>IF('Fase Iniziale'!L31=" "," ",IF('Fase Iniziale'!AB31="No"," ",IF(INT('Fase Iniziale'!L31)&lt;6,"6,0",'Fase Iniziale'!L31)))</f>
        <v> </v>
      </c>
      <c r="G31" s="146" t="str">
        <f>IF('Fase Iniziale'!N31=" "," ",IF('Fase Iniziale'!AB31="No"," ",IF(INT('Fase Iniziale'!N31)&lt;6,"6,0",'Fase Iniziale'!N31)))</f>
        <v> </v>
      </c>
      <c r="H31" s="146" t="str">
        <f>IF('Fase Iniziale'!P31=" "," ",IF('Fase Iniziale'!AB31="No"," ",IF(INT('Fase Iniziale'!P31)&lt;6,"6,0",'Fase Iniziale'!P31)))</f>
        <v> </v>
      </c>
      <c r="I31" s="146" t="str">
        <f>IF('Fase Iniziale'!R31=" "," ",IF('Fase Iniziale'!AB31="No"," ",IF(INT('Fase Iniziale'!R31)&lt;6,"6,0",'Fase Iniziale'!R31)))</f>
        <v> </v>
      </c>
      <c r="J31" s="146" t="str">
        <f>IF('Fase Iniziale'!T31=" "," ",IF('Fase Iniziale'!AB31="No"," ",IF(INT('Fase Iniziale'!T31)&lt;6,"6,0",'Fase Iniziale'!T31)))</f>
        <v> </v>
      </c>
      <c r="K31" s="146" t="str">
        <f>IF('Fase Iniziale'!V31=" "," ",IF('Fase Iniziale'!AB31="No"," ",IF(INT('Fase Iniziale'!V31)&lt;6,"6,0",'Fase Iniziale'!V31)))</f>
        <v> </v>
      </c>
      <c r="L31" s="160" t="str">
        <f>IF('Fase Iniziale'!B31=" "," ",IF('Fase Iniziale'!AB31="No"," ",AVERAGE(C31,D31,E31,F31,G31,H31,I31,J31,K31)))</f>
        <v> </v>
      </c>
      <c r="M31" s="146" t="str">
        <f>IF('Fase Iniziale'!AB31="no"," ",Credito!O32)</f>
        <v> </v>
      </c>
      <c r="N31" s="146" t="str">
        <f>IF('Fase Iniziale'!B31=" "," ",'Fase Iniziale'!AC31)</f>
        <v> </v>
      </c>
      <c r="O31" s="46" t="s">
        <v>27</v>
      </c>
    </row>
    <row r="32" spans="1:15" s="10" customFormat="1" ht="18" customHeight="1" thickBot="1">
      <c r="A32" s="41">
        <v>30</v>
      </c>
      <c r="B32" s="42" t="str">
        <f>'Fase Iniziale'!B32</f>
        <v> </v>
      </c>
      <c r="C32" s="148" t="str">
        <f>IF('Fase Iniziale'!F32=" "," ",IF('Fase Iniziale'!AB32="No"," ",IF(INT('Fase Iniziale'!F32)&lt;6,"6,0",'Fase Iniziale'!F32)))</f>
        <v> </v>
      </c>
      <c r="D32" s="148" t="str">
        <f>IF('Fase Iniziale'!H32=" "," ",IF('Fase Iniziale'!AB32="No"," ",IF(INT('Fase Iniziale'!H32)&lt;6,"6,0",'Fase Iniziale'!H32)))</f>
        <v> </v>
      </c>
      <c r="E32" s="148" t="str">
        <f>IF('Fase Iniziale'!J32=" "," ",IF('Fase Iniziale'!AB32="No"," ",IF(INT('Fase Iniziale'!J32)&lt;6,"6,0",'Fase Iniziale'!J32)))</f>
        <v> </v>
      </c>
      <c r="F32" s="148" t="str">
        <f>IF('Fase Iniziale'!L32=" "," ",IF('Fase Iniziale'!AB32="No"," ",IF(INT('Fase Iniziale'!L32)&lt;6,"6,0",'Fase Iniziale'!L32)))</f>
        <v> </v>
      </c>
      <c r="G32" s="148" t="str">
        <f>IF('Fase Iniziale'!N32=" "," ",IF('Fase Iniziale'!AB32="No"," ",IF(INT('Fase Iniziale'!N32)&lt;6,"6,0",'Fase Iniziale'!N32)))</f>
        <v> </v>
      </c>
      <c r="H32" s="148" t="str">
        <f>IF('Fase Iniziale'!P32=" "," ",IF('Fase Iniziale'!AB32="No"," ",IF(INT('Fase Iniziale'!P32)&lt;6,"6,0",'Fase Iniziale'!P32)))</f>
        <v> </v>
      </c>
      <c r="I32" s="148" t="str">
        <f>IF('Fase Iniziale'!R32=" "," ",IF('Fase Iniziale'!AB32="No"," ",IF(INT('Fase Iniziale'!R32)&lt;6,"6,0",'Fase Iniziale'!R32)))</f>
        <v> </v>
      </c>
      <c r="J32" s="148" t="str">
        <f>IF('Fase Iniziale'!T32=" "," ",IF('Fase Iniziale'!AB32="No"," ",IF(INT('Fase Iniziale'!T32)&lt;6,"6,0",'Fase Iniziale'!T32)))</f>
        <v> </v>
      </c>
      <c r="K32" s="148" t="str">
        <f>IF('Fase Iniziale'!V32=" "," ",IF('Fase Iniziale'!AB32="No"," ",IF(INT('Fase Iniziale'!V32)&lt;6,"6,0",'Fase Iniziale'!V32)))</f>
        <v> </v>
      </c>
      <c r="L32" s="162" t="str">
        <f>IF('Fase Iniziale'!B32=" "," ",IF('Fase Iniziale'!AB32="No"," ",AVERAGE(C32,D32,E32,F32,G32,H32,I32,J32,K32)))</f>
        <v> </v>
      </c>
      <c r="M32" s="148" t="str">
        <f>IF('Fase Iniziale'!AB32="no"," ",Credito!O33)</f>
        <v> </v>
      </c>
      <c r="N32" s="148" t="str">
        <f>IF('Fase Iniziale'!B32=" "," ",'Fase Iniziale'!AC32)</f>
        <v> </v>
      </c>
      <c r="O32" s="48" t="s">
        <v>27</v>
      </c>
    </row>
    <row r="33" spans="1:15" s="10" customFormat="1" ht="13.5" thickTop="1">
      <c r="A33"/>
      <c r="B33"/>
      <c r="C33" s="14"/>
      <c r="D33" s="14"/>
      <c r="E33" s="14"/>
      <c r="F33" s="14"/>
      <c r="G33" s="14"/>
      <c r="H33" s="14"/>
      <c r="I33" s="14"/>
      <c r="J33" s="14"/>
      <c r="K33" s="14"/>
      <c r="L33" s="1"/>
      <c r="M33"/>
      <c r="N33"/>
      <c r="O33"/>
    </row>
    <row r="34" spans="1:15" s="10" customFormat="1" ht="12.75">
      <c r="A34"/>
      <c r="B34"/>
      <c r="C34" s="14"/>
      <c r="D34" s="14"/>
      <c r="E34" s="14"/>
      <c r="F34" s="14"/>
      <c r="G34" s="14"/>
      <c r="H34" s="14"/>
      <c r="I34" s="14"/>
      <c r="J34" s="14"/>
      <c r="K34" s="14"/>
      <c r="L34" s="1"/>
      <c r="M34"/>
      <c r="N34"/>
      <c r="O34"/>
    </row>
    <row r="35" spans="1:15" s="10" customFormat="1" ht="12.75">
      <c r="A35"/>
      <c r="B35"/>
      <c r="C35" s="14"/>
      <c r="D35" s="14"/>
      <c r="E35" s="14"/>
      <c r="F35" s="14"/>
      <c r="G35" s="14"/>
      <c r="H35" s="14"/>
      <c r="I35" s="14"/>
      <c r="J35" s="14"/>
      <c r="K35" s="14"/>
      <c r="L35" s="1"/>
      <c r="M35"/>
      <c r="N35"/>
      <c r="O35"/>
    </row>
    <row r="36" spans="1:15" s="10" customFormat="1" ht="12.75">
      <c r="A36"/>
      <c r="B36"/>
      <c r="C36" s="14"/>
      <c r="D36" s="14"/>
      <c r="E36" s="14"/>
      <c r="F36" s="14"/>
      <c r="G36" s="14"/>
      <c r="H36" s="14"/>
      <c r="I36" s="14"/>
      <c r="J36" s="14"/>
      <c r="K36" s="14"/>
      <c r="L36" s="1"/>
      <c r="M36"/>
      <c r="N36"/>
      <c r="O36"/>
    </row>
    <row r="37" spans="1:15" s="10" customFormat="1" ht="12.75">
      <c r="A37"/>
      <c r="B37"/>
      <c r="C37" s="14"/>
      <c r="D37" s="14"/>
      <c r="E37" s="14"/>
      <c r="F37" s="14"/>
      <c r="G37" s="14"/>
      <c r="H37" s="14"/>
      <c r="I37" s="14"/>
      <c r="J37" s="14"/>
      <c r="K37" s="14"/>
      <c r="L37" s="1"/>
      <c r="M37"/>
      <c r="N37"/>
      <c r="O37"/>
    </row>
    <row r="38" spans="1:15" s="10" customFormat="1" ht="12.75">
      <c r="A38"/>
      <c r="B38"/>
      <c r="C38" s="14"/>
      <c r="D38" s="14"/>
      <c r="E38" s="14"/>
      <c r="F38" s="14"/>
      <c r="G38" s="14"/>
      <c r="H38" s="14"/>
      <c r="I38" s="14"/>
      <c r="J38" s="14"/>
      <c r="K38" s="14"/>
      <c r="L38" s="1"/>
      <c r="M38"/>
      <c r="N38"/>
      <c r="O38"/>
    </row>
    <row r="39" spans="1:15" s="10" customFormat="1" ht="12.75">
      <c r="A39"/>
      <c r="B39"/>
      <c r="C39" s="14"/>
      <c r="D39" s="14"/>
      <c r="E39" s="14"/>
      <c r="F39" s="14"/>
      <c r="G39" s="14"/>
      <c r="H39" s="14"/>
      <c r="I39" s="14"/>
      <c r="J39" s="14"/>
      <c r="K39" s="14"/>
      <c r="L39" s="1"/>
      <c r="M39"/>
      <c r="N39"/>
      <c r="O39"/>
    </row>
    <row r="40" spans="1:15" s="10" customFormat="1" ht="12.75">
      <c r="A40"/>
      <c r="B40"/>
      <c r="C40" s="14"/>
      <c r="D40" s="14"/>
      <c r="E40" s="14"/>
      <c r="F40" s="14"/>
      <c r="G40" s="14"/>
      <c r="H40" s="14"/>
      <c r="I40" s="14"/>
      <c r="J40" s="14"/>
      <c r="K40" s="14"/>
      <c r="L40" s="1"/>
      <c r="M40"/>
      <c r="N40"/>
      <c r="O40"/>
    </row>
    <row r="41" spans="1:15" s="10" customFormat="1" ht="12.75">
      <c r="A41"/>
      <c r="B41"/>
      <c r="C41" s="14"/>
      <c r="D41" s="14"/>
      <c r="E41" s="14"/>
      <c r="F41" s="14"/>
      <c r="G41" s="14"/>
      <c r="H41" s="14"/>
      <c r="I41" s="14"/>
      <c r="J41" s="14"/>
      <c r="K41" s="14"/>
      <c r="L41" s="1"/>
      <c r="M41"/>
      <c r="N41"/>
      <c r="O41"/>
    </row>
    <row r="42" spans="1:15" s="10" customFormat="1" ht="12.75">
      <c r="A42"/>
      <c r="B42"/>
      <c r="C42" s="14"/>
      <c r="D42" s="14"/>
      <c r="E42" s="14"/>
      <c r="F42" s="14"/>
      <c r="G42" s="14"/>
      <c r="H42" s="14"/>
      <c r="I42" s="14"/>
      <c r="J42" s="14"/>
      <c r="K42" s="14"/>
      <c r="L42" s="1"/>
      <c r="M42"/>
      <c r="N42"/>
      <c r="O42"/>
    </row>
    <row r="43" spans="1:15" s="10" customFormat="1" ht="12.75">
      <c r="A43"/>
      <c r="B43"/>
      <c r="C43" s="14"/>
      <c r="D43" s="14"/>
      <c r="E43" s="14"/>
      <c r="F43" s="14"/>
      <c r="G43" s="14"/>
      <c r="H43" s="14"/>
      <c r="I43" s="14"/>
      <c r="J43" s="14"/>
      <c r="K43" s="14"/>
      <c r="L43" s="1"/>
      <c r="M43"/>
      <c r="N43"/>
      <c r="O43"/>
    </row>
    <row r="44" spans="1:15" s="10" customFormat="1" ht="12.75">
      <c r="A44"/>
      <c r="B44"/>
      <c r="C44" s="14"/>
      <c r="D44" s="14"/>
      <c r="E44" s="14"/>
      <c r="F44" s="14"/>
      <c r="G44" s="14"/>
      <c r="H44" s="14"/>
      <c r="I44" s="14"/>
      <c r="J44" s="14"/>
      <c r="K44" s="14"/>
      <c r="L44" s="1"/>
      <c r="M44"/>
      <c r="N44"/>
      <c r="O44"/>
    </row>
    <row r="45" spans="1:15" s="10" customFormat="1" ht="12.75">
      <c r="A45"/>
      <c r="B45"/>
      <c r="C45" s="14"/>
      <c r="D45" s="14"/>
      <c r="E45" s="14"/>
      <c r="F45" s="14"/>
      <c r="G45" s="14"/>
      <c r="H45" s="14"/>
      <c r="I45" s="14"/>
      <c r="J45" s="14"/>
      <c r="K45" s="14"/>
      <c r="L45" s="1"/>
      <c r="M45"/>
      <c r="N45"/>
      <c r="O45"/>
    </row>
    <row r="46" spans="1:15" s="10" customFormat="1" ht="12.75">
      <c r="A46"/>
      <c r="B46"/>
      <c r="C46" s="14"/>
      <c r="D46" s="14"/>
      <c r="E46" s="14"/>
      <c r="F46" s="14"/>
      <c r="G46" s="14"/>
      <c r="H46" s="14"/>
      <c r="I46" s="14"/>
      <c r="J46" s="14"/>
      <c r="K46" s="14"/>
      <c r="L46" s="1"/>
      <c r="M46"/>
      <c r="N46"/>
      <c r="O46"/>
    </row>
    <row r="47" spans="1:15" s="10" customFormat="1" ht="12.75">
      <c r="A47"/>
      <c r="B47"/>
      <c r="C47" s="14"/>
      <c r="D47" s="14"/>
      <c r="E47" s="14"/>
      <c r="F47" s="14"/>
      <c r="G47" s="14"/>
      <c r="H47" s="14"/>
      <c r="I47" s="14"/>
      <c r="J47" s="14"/>
      <c r="K47" s="14"/>
      <c r="L47" s="1"/>
      <c r="M47"/>
      <c r="N47"/>
      <c r="O47"/>
    </row>
    <row r="48" spans="1:15" s="10" customFormat="1" ht="12.75">
      <c r="A48"/>
      <c r="B48"/>
      <c r="C48" s="14"/>
      <c r="D48" s="14"/>
      <c r="E48" s="14"/>
      <c r="F48" s="14"/>
      <c r="G48" s="14"/>
      <c r="H48" s="14"/>
      <c r="I48" s="14"/>
      <c r="J48" s="14"/>
      <c r="K48" s="14"/>
      <c r="L48" s="1"/>
      <c r="M48"/>
      <c r="N48"/>
      <c r="O48"/>
    </row>
    <row r="49" spans="1:15" s="10" customFormat="1" ht="12.75">
      <c r="A49"/>
      <c r="B49"/>
      <c r="C49" s="14"/>
      <c r="D49" s="14"/>
      <c r="E49" s="14"/>
      <c r="F49" s="14"/>
      <c r="G49" s="14"/>
      <c r="H49" s="14"/>
      <c r="I49" s="14"/>
      <c r="J49" s="14"/>
      <c r="K49" s="14"/>
      <c r="L49" s="1"/>
      <c r="M49"/>
      <c r="N49"/>
      <c r="O49"/>
    </row>
    <row r="50" spans="1:15" s="10" customFormat="1" ht="12.75">
      <c r="A50"/>
      <c r="B50"/>
      <c r="C50" s="14"/>
      <c r="D50" s="14"/>
      <c r="E50" s="14"/>
      <c r="F50" s="14"/>
      <c r="G50" s="14"/>
      <c r="H50" s="14"/>
      <c r="I50" s="14"/>
      <c r="J50" s="14"/>
      <c r="K50" s="14"/>
      <c r="L50" s="1"/>
      <c r="M50"/>
      <c r="N50"/>
      <c r="O50"/>
    </row>
    <row r="51" spans="1:15" s="10" customFormat="1" ht="12.75">
      <c r="A51"/>
      <c r="B51"/>
      <c r="C51" s="14"/>
      <c r="D51" s="14"/>
      <c r="E51" s="14"/>
      <c r="F51" s="14"/>
      <c r="G51" s="14"/>
      <c r="H51" s="14"/>
      <c r="I51" s="14"/>
      <c r="J51" s="14"/>
      <c r="K51" s="14"/>
      <c r="L51" s="1"/>
      <c r="M51"/>
      <c r="N51"/>
      <c r="O51"/>
    </row>
    <row r="52" spans="1:15" s="10" customFormat="1" ht="12.75">
      <c r="A52"/>
      <c r="B52"/>
      <c r="C52" s="14"/>
      <c r="D52" s="14"/>
      <c r="E52" s="14"/>
      <c r="F52" s="14"/>
      <c r="G52" s="14"/>
      <c r="H52" s="14"/>
      <c r="I52" s="14"/>
      <c r="J52" s="14"/>
      <c r="K52" s="14"/>
      <c r="L52" s="1"/>
      <c r="M52"/>
      <c r="N52"/>
      <c r="O52"/>
    </row>
    <row r="53" spans="1:15" s="10" customFormat="1" ht="12.75">
      <c r="A53"/>
      <c r="B53"/>
      <c r="C53" s="14"/>
      <c r="D53" s="14"/>
      <c r="E53" s="14"/>
      <c r="F53" s="14"/>
      <c r="G53" s="14"/>
      <c r="H53" s="14"/>
      <c r="I53" s="14"/>
      <c r="J53" s="14"/>
      <c r="K53" s="14"/>
      <c r="L53" s="1"/>
      <c r="M53"/>
      <c r="N53"/>
      <c r="O53"/>
    </row>
    <row r="54" spans="1:15" s="10" customFormat="1" ht="12.75">
      <c r="A54"/>
      <c r="B54"/>
      <c r="C54" s="14"/>
      <c r="D54" s="14"/>
      <c r="E54" s="14"/>
      <c r="F54" s="14"/>
      <c r="G54" s="14"/>
      <c r="H54" s="14"/>
      <c r="I54" s="14"/>
      <c r="J54" s="14"/>
      <c r="K54" s="14"/>
      <c r="L54" s="1"/>
      <c r="M54"/>
      <c r="N54"/>
      <c r="O54"/>
    </row>
    <row r="55" spans="1:15" s="10" customFormat="1" ht="12.75">
      <c r="A55"/>
      <c r="B55"/>
      <c r="C55" s="14"/>
      <c r="D55" s="14"/>
      <c r="E55" s="14"/>
      <c r="F55" s="14"/>
      <c r="G55" s="14"/>
      <c r="H55" s="14"/>
      <c r="I55" s="14"/>
      <c r="J55" s="14"/>
      <c r="K55" s="14"/>
      <c r="L55" s="1"/>
      <c r="M55"/>
      <c r="N55"/>
      <c r="O55"/>
    </row>
    <row r="56" spans="1:15" s="10" customFormat="1" ht="12.75">
      <c r="A56"/>
      <c r="B56"/>
      <c r="C56" s="14"/>
      <c r="D56" s="14"/>
      <c r="E56" s="14"/>
      <c r="F56" s="14"/>
      <c r="G56" s="14"/>
      <c r="H56" s="14"/>
      <c r="I56" s="14"/>
      <c r="J56" s="14"/>
      <c r="K56" s="14"/>
      <c r="L56" s="1"/>
      <c r="M56"/>
      <c r="N56"/>
      <c r="O56"/>
    </row>
    <row r="57" spans="1:15" s="10" customFormat="1" ht="12.75">
      <c r="A57"/>
      <c r="B57"/>
      <c r="C57" s="14"/>
      <c r="D57" s="14"/>
      <c r="E57" s="14"/>
      <c r="F57" s="14"/>
      <c r="G57" s="14"/>
      <c r="H57" s="14"/>
      <c r="I57" s="14"/>
      <c r="J57" s="14"/>
      <c r="K57" s="14"/>
      <c r="L57" s="1"/>
      <c r="M57"/>
      <c r="N57"/>
      <c r="O57"/>
    </row>
    <row r="58" spans="1:15" s="10" customFormat="1" ht="12.75">
      <c r="A58"/>
      <c r="B58"/>
      <c r="C58" s="14"/>
      <c r="D58" s="14"/>
      <c r="E58" s="14"/>
      <c r="F58" s="14"/>
      <c r="G58" s="14"/>
      <c r="H58" s="14"/>
      <c r="I58" s="14"/>
      <c r="J58" s="14"/>
      <c r="K58" s="14"/>
      <c r="L58" s="1"/>
      <c r="M58"/>
      <c r="N58"/>
      <c r="O58"/>
    </row>
    <row r="59" spans="1:15" s="10" customFormat="1" ht="12.75">
      <c r="A59"/>
      <c r="B59"/>
      <c r="C59" s="14"/>
      <c r="D59" s="14"/>
      <c r="E59" s="14"/>
      <c r="F59" s="14"/>
      <c r="G59" s="14"/>
      <c r="H59" s="14"/>
      <c r="I59" s="14"/>
      <c r="J59" s="14"/>
      <c r="K59" s="14"/>
      <c r="L59" s="1"/>
      <c r="M59"/>
      <c r="N59"/>
      <c r="O59"/>
    </row>
    <row r="60" spans="1:15" s="10" customFormat="1" ht="12.75">
      <c r="A60"/>
      <c r="B60"/>
      <c r="C60" s="14"/>
      <c r="D60" s="14"/>
      <c r="E60" s="14"/>
      <c r="F60" s="14"/>
      <c r="G60" s="14"/>
      <c r="H60" s="14"/>
      <c r="I60" s="14"/>
      <c r="J60" s="14"/>
      <c r="K60" s="14"/>
      <c r="L60" s="1"/>
      <c r="M60"/>
      <c r="N60"/>
      <c r="O60"/>
    </row>
    <row r="61" spans="1:15" s="10" customFormat="1" ht="12.75">
      <c r="A61"/>
      <c r="B61"/>
      <c r="C61" s="14"/>
      <c r="D61" s="14"/>
      <c r="E61" s="14"/>
      <c r="F61" s="14"/>
      <c r="G61" s="14"/>
      <c r="H61" s="14"/>
      <c r="I61" s="14"/>
      <c r="J61" s="14"/>
      <c r="K61" s="14"/>
      <c r="L61" s="1"/>
      <c r="M61"/>
      <c r="N61"/>
      <c r="O61"/>
    </row>
    <row r="62" spans="1:15" s="10" customFormat="1" ht="12.75">
      <c r="A62"/>
      <c r="B62"/>
      <c r="C62" s="14"/>
      <c r="D62" s="14"/>
      <c r="E62" s="14"/>
      <c r="F62" s="14"/>
      <c r="G62" s="14"/>
      <c r="H62" s="14"/>
      <c r="I62" s="14"/>
      <c r="J62" s="14"/>
      <c r="K62" s="14"/>
      <c r="L62" s="1"/>
      <c r="M62"/>
      <c r="N62"/>
      <c r="O62"/>
    </row>
    <row r="63" spans="1:15" s="10" customFormat="1" ht="12.75">
      <c r="A63"/>
      <c r="B63"/>
      <c r="C63" s="14"/>
      <c r="D63" s="14"/>
      <c r="E63" s="14"/>
      <c r="F63" s="14"/>
      <c r="G63" s="14"/>
      <c r="H63" s="14"/>
      <c r="I63" s="14"/>
      <c r="J63" s="14"/>
      <c r="K63" s="14"/>
      <c r="L63" s="1"/>
      <c r="M63"/>
      <c r="N63"/>
      <c r="O63"/>
    </row>
    <row r="64" spans="1:15" s="10" customFormat="1" ht="12.75">
      <c r="A64"/>
      <c r="B64"/>
      <c r="C64" s="14"/>
      <c r="D64" s="14"/>
      <c r="E64" s="14"/>
      <c r="F64" s="14"/>
      <c r="G64" s="14"/>
      <c r="H64" s="14"/>
      <c r="I64" s="14"/>
      <c r="J64" s="14"/>
      <c r="K64" s="14"/>
      <c r="L64" s="1"/>
      <c r="M64"/>
      <c r="N64"/>
      <c r="O64"/>
    </row>
    <row r="65" spans="1:15" s="10" customFormat="1" ht="12.75">
      <c r="A65"/>
      <c r="B65"/>
      <c r="C65" s="14"/>
      <c r="D65" s="14"/>
      <c r="E65" s="14"/>
      <c r="F65" s="14"/>
      <c r="G65" s="14"/>
      <c r="H65" s="14"/>
      <c r="I65" s="14"/>
      <c r="J65" s="14"/>
      <c r="K65" s="14"/>
      <c r="L65" s="1"/>
      <c r="M65"/>
      <c r="N65"/>
      <c r="O65"/>
    </row>
    <row r="66" spans="1:15" s="10" customFormat="1" ht="12.75">
      <c r="A66"/>
      <c r="B66"/>
      <c r="C66" s="14"/>
      <c r="D66" s="14"/>
      <c r="E66" s="14"/>
      <c r="F66" s="14"/>
      <c r="G66" s="14"/>
      <c r="H66" s="14"/>
      <c r="I66" s="14"/>
      <c r="J66" s="14"/>
      <c r="K66" s="14"/>
      <c r="L66" s="1"/>
      <c r="M66"/>
      <c r="N66"/>
      <c r="O66"/>
    </row>
    <row r="67" spans="1:15" s="10" customFormat="1" ht="12.75">
      <c r="A67"/>
      <c r="B67"/>
      <c r="C67" s="14"/>
      <c r="D67" s="14"/>
      <c r="E67" s="14"/>
      <c r="F67" s="14"/>
      <c r="G67" s="14"/>
      <c r="H67" s="14"/>
      <c r="I67" s="14"/>
      <c r="J67" s="14"/>
      <c r="K67" s="14"/>
      <c r="L67" s="1"/>
      <c r="M67"/>
      <c r="N67"/>
      <c r="O67"/>
    </row>
    <row r="68" spans="1:15" s="10" customFormat="1" ht="12.75">
      <c r="A68"/>
      <c r="B68"/>
      <c r="C68" s="14"/>
      <c r="D68" s="14"/>
      <c r="E68" s="14"/>
      <c r="F68" s="14"/>
      <c r="G68" s="14"/>
      <c r="H68" s="14"/>
      <c r="I68" s="14"/>
      <c r="J68" s="14"/>
      <c r="K68" s="14"/>
      <c r="L68" s="1"/>
      <c r="M68"/>
      <c r="N68"/>
      <c r="O68"/>
    </row>
    <row r="69" spans="1:15" s="10" customFormat="1" ht="12.75">
      <c r="A69"/>
      <c r="B69"/>
      <c r="C69" s="14"/>
      <c r="D69" s="14"/>
      <c r="E69" s="14"/>
      <c r="F69" s="14"/>
      <c r="G69" s="14"/>
      <c r="H69" s="14"/>
      <c r="I69" s="14"/>
      <c r="J69" s="14"/>
      <c r="K69" s="14"/>
      <c r="L69" s="1"/>
      <c r="M69"/>
      <c r="N69"/>
      <c r="O69"/>
    </row>
    <row r="70" spans="1:15" s="10" customFormat="1" ht="12.75">
      <c r="A70"/>
      <c r="B70"/>
      <c r="C70" s="14"/>
      <c r="D70" s="14"/>
      <c r="E70" s="14"/>
      <c r="F70" s="14"/>
      <c r="G70" s="14"/>
      <c r="H70" s="14"/>
      <c r="I70" s="14"/>
      <c r="J70" s="14"/>
      <c r="K70" s="14"/>
      <c r="L70" s="1"/>
      <c r="M70"/>
      <c r="N70"/>
      <c r="O70"/>
    </row>
    <row r="71" spans="1:15" s="10" customFormat="1" ht="12.75">
      <c r="A71"/>
      <c r="B71"/>
      <c r="C71" s="14"/>
      <c r="D71" s="14"/>
      <c r="E71" s="14"/>
      <c r="F71" s="14"/>
      <c r="G71" s="14"/>
      <c r="H71" s="14"/>
      <c r="I71" s="14"/>
      <c r="J71" s="14"/>
      <c r="K71" s="14"/>
      <c r="L71" s="1"/>
      <c r="M71"/>
      <c r="N71"/>
      <c r="O71"/>
    </row>
    <row r="72" spans="1:15" s="10" customFormat="1" ht="12.75">
      <c r="A72"/>
      <c r="B72"/>
      <c r="C72" s="14"/>
      <c r="D72" s="14"/>
      <c r="E72" s="14"/>
      <c r="F72" s="14"/>
      <c r="G72" s="14"/>
      <c r="H72" s="14"/>
      <c r="I72" s="14"/>
      <c r="J72" s="14"/>
      <c r="K72" s="14"/>
      <c r="L72" s="1"/>
      <c r="M72"/>
      <c r="N72"/>
      <c r="O72"/>
    </row>
    <row r="73" spans="1:15" s="10" customFormat="1" ht="12.75">
      <c r="A73"/>
      <c r="B73"/>
      <c r="C73" s="14"/>
      <c r="D73" s="14"/>
      <c r="E73" s="14"/>
      <c r="F73" s="14"/>
      <c r="G73" s="14"/>
      <c r="H73" s="14"/>
      <c r="I73" s="14"/>
      <c r="J73" s="14"/>
      <c r="K73" s="14"/>
      <c r="L73" s="1"/>
      <c r="M73"/>
      <c r="N73"/>
      <c r="O73"/>
    </row>
    <row r="74" spans="1:15" s="10" customFormat="1" ht="12.75">
      <c r="A74"/>
      <c r="B74"/>
      <c r="C74" s="14"/>
      <c r="D74" s="14"/>
      <c r="E74" s="14"/>
      <c r="F74" s="14"/>
      <c r="G74" s="14"/>
      <c r="H74" s="14"/>
      <c r="I74" s="14"/>
      <c r="J74" s="14"/>
      <c r="K74" s="14"/>
      <c r="L74" s="1"/>
      <c r="M74"/>
      <c r="N74"/>
      <c r="O74"/>
    </row>
    <row r="75" spans="1:15" s="10" customFormat="1" ht="12.75">
      <c r="A75"/>
      <c r="B75"/>
      <c r="C75" s="14"/>
      <c r="D75" s="14"/>
      <c r="E75" s="14"/>
      <c r="F75" s="14"/>
      <c r="G75" s="14"/>
      <c r="H75" s="14"/>
      <c r="I75" s="14"/>
      <c r="J75" s="14"/>
      <c r="K75" s="14"/>
      <c r="L75" s="1"/>
      <c r="M75"/>
      <c r="N75"/>
      <c r="O75"/>
    </row>
    <row r="76" spans="1:15" s="10" customFormat="1" ht="12.75">
      <c r="A76"/>
      <c r="B76"/>
      <c r="C76" s="14"/>
      <c r="D76" s="14"/>
      <c r="E76" s="14"/>
      <c r="F76" s="14"/>
      <c r="G76" s="14"/>
      <c r="H76" s="14"/>
      <c r="I76" s="14"/>
      <c r="J76" s="14"/>
      <c r="K76" s="14"/>
      <c r="L76" s="1"/>
      <c r="M76"/>
      <c r="N76"/>
      <c r="O76"/>
    </row>
    <row r="77" spans="1:15" s="10" customFormat="1" ht="12.75">
      <c r="A77"/>
      <c r="B77"/>
      <c r="C77" s="14"/>
      <c r="D77" s="14"/>
      <c r="E77" s="14"/>
      <c r="F77" s="14"/>
      <c r="G77" s="14"/>
      <c r="H77" s="14"/>
      <c r="I77" s="14"/>
      <c r="J77" s="14"/>
      <c r="K77" s="14"/>
      <c r="L77" s="1"/>
      <c r="M77"/>
      <c r="N77"/>
      <c r="O77"/>
    </row>
    <row r="78" spans="1:15" s="10" customFormat="1" ht="12.75">
      <c r="A78"/>
      <c r="B78"/>
      <c r="C78" s="14"/>
      <c r="D78" s="14"/>
      <c r="E78" s="14"/>
      <c r="F78" s="14"/>
      <c r="G78" s="14"/>
      <c r="H78" s="14"/>
      <c r="I78" s="14"/>
      <c r="J78" s="14"/>
      <c r="K78" s="14"/>
      <c r="L78" s="1"/>
      <c r="M78"/>
      <c r="N78"/>
      <c r="O78"/>
    </row>
    <row r="79" spans="1:15" s="10" customFormat="1" ht="12.75">
      <c r="A79"/>
      <c r="B79"/>
      <c r="C79" s="14"/>
      <c r="D79" s="14"/>
      <c r="E79" s="14"/>
      <c r="F79" s="14"/>
      <c r="G79" s="14"/>
      <c r="H79" s="14"/>
      <c r="I79" s="14"/>
      <c r="J79" s="14"/>
      <c r="K79" s="14"/>
      <c r="L79" s="1"/>
      <c r="M79"/>
      <c r="N79"/>
      <c r="O79"/>
    </row>
    <row r="80" spans="1:15" s="10" customFormat="1" ht="12.75">
      <c r="A80"/>
      <c r="B80"/>
      <c r="C80" s="14"/>
      <c r="D80" s="14"/>
      <c r="E80" s="14"/>
      <c r="F80" s="14"/>
      <c r="G80" s="14"/>
      <c r="H80" s="14"/>
      <c r="I80" s="14"/>
      <c r="J80" s="14"/>
      <c r="K80" s="14"/>
      <c r="L80" s="1"/>
      <c r="M80"/>
      <c r="N80"/>
      <c r="O80"/>
    </row>
    <row r="81" spans="1:15" s="10" customFormat="1" ht="12.75">
      <c r="A81"/>
      <c r="B81"/>
      <c r="C81" s="14"/>
      <c r="D81" s="14"/>
      <c r="E81" s="14"/>
      <c r="F81" s="14"/>
      <c r="G81" s="14"/>
      <c r="H81" s="14"/>
      <c r="I81" s="14"/>
      <c r="J81" s="14"/>
      <c r="K81" s="14"/>
      <c r="L81" s="1"/>
      <c r="M81"/>
      <c r="N81"/>
      <c r="O81"/>
    </row>
    <row r="82" spans="1:15" s="10" customFormat="1" ht="12.75">
      <c r="A82"/>
      <c r="B82"/>
      <c r="C82" s="14"/>
      <c r="D82" s="14"/>
      <c r="E82" s="14"/>
      <c r="F82" s="14"/>
      <c r="G82" s="14"/>
      <c r="H82" s="14"/>
      <c r="I82" s="14"/>
      <c r="J82" s="14"/>
      <c r="K82" s="14"/>
      <c r="L82" s="1"/>
      <c r="M82"/>
      <c r="N82"/>
      <c r="O82"/>
    </row>
    <row r="83" spans="1:15" s="10" customFormat="1" ht="12.75">
      <c r="A83"/>
      <c r="B83"/>
      <c r="C83" s="14"/>
      <c r="D83" s="14"/>
      <c r="E83" s="14"/>
      <c r="F83" s="14"/>
      <c r="G83" s="14"/>
      <c r="H83" s="14"/>
      <c r="I83" s="14"/>
      <c r="J83" s="14"/>
      <c r="K83" s="14"/>
      <c r="L83" s="1"/>
      <c r="M83"/>
      <c r="N83"/>
      <c r="O83"/>
    </row>
    <row r="84" spans="1:15" s="10" customFormat="1" ht="12.75">
      <c r="A84"/>
      <c r="B84"/>
      <c r="C84" s="14"/>
      <c r="D84" s="14"/>
      <c r="E84" s="14"/>
      <c r="F84" s="14"/>
      <c r="G84" s="14"/>
      <c r="H84" s="14"/>
      <c r="I84" s="14"/>
      <c r="J84" s="14"/>
      <c r="K84" s="14"/>
      <c r="L84" s="1"/>
      <c r="M84"/>
      <c r="N84"/>
      <c r="O84"/>
    </row>
    <row r="85" spans="1:15" s="10" customFormat="1" ht="12.75">
      <c r="A85"/>
      <c r="B85"/>
      <c r="C85" s="14"/>
      <c r="D85" s="14"/>
      <c r="E85" s="14"/>
      <c r="F85" s="14"/>
      <c r="G85" s="14"/>
      <c r="H85" s="14"/>
      <c r="I85" s="14"/>
      <c r="J85" s="14"/>
      <c r="K85" s="14"/>
      <c r="L85" s="1"/>
      <c r="M85"/>
      <c r="N85"/>
      <c r="O85"/>
    </row>
    <row r="86" spans="1:15" s="10" customFormat="1" ht="12.75">
      <c r="A86"/>
      <c r="B86"/>
      <c r="C86" s="14"/>
      <c r="D86" s="14"/>
      <c r="E86" s="14"/>
      <c r="F86" s="14"/>
      <c r="G86" s="14"/>
      <c r="H86" s="14"/>
      <c r="I86" s="14"/>
      <c r="J86" s="14"/>
      <c r="K86" s="14"/>
      <c r="L86" s="1"/>
      <c r="M86"/>
      <c r="N86"/>
      <c r="O86"/>
    </row>
    <row r="87" spans="1:15" s="10" customFormat="1" ht="12.75">
      <c r="A87"/>
      <c r="B87"/>
      <c r="C87" s="14"/>
      <c r="D87" s="14"/>
      <c r="E87" s="14"/>
      <c r="F87" s="14"/>
      <c r="G87" s="14"/>
      <c r="H87" s="14"/>
      <c r="I87" s="14"/>
      <c r="J87" s="14"/>
      <c r="K87" s="14"/>
      <c r="L87" s="1"/>
      <c r="M87"/>
      <c r="N87"/>
      <c r="O87"/>
    </row>
    <row r="88" spans="1:15" s="10" customFormat="1" ht="12.75">
      <c r="A88"/>
      <c r="B88"/>
      <c r="C88" s="14"/>
      <c r="D88" s="14"/>
      <c r="E88" s="14"/>
      <c r="F88" s="14"/>
      <c r="G88" s="14"/>
      <c r="H88" s="14"/>
      <c r="I88" s="14"/>
      <c r="J88" s="14"/>
      <c r="K88" s="14"/>
      <c r="L88" s="1"/>
      <c r="M88"/>
      <c r="N88"/>
      <c r="O88"/>
    </row>
    <row r="89" spans="1:15" s="10" customFormat="1" ht="12.75">
      <c r="A89"/>
      <c r="B89"/>
      <c r="C89" s="14"/>
      <c r="D89" s="14"/>
      <c r="E89" s="14"/>
      <c r="F89" s="14"/>
      <c r="G89" s="14"/>
      <c r="H89" s="14"/>
      <c r="I89" s="14"/>
      <c r="J89" s="14"/>
      <c r="K89" s="14"/>
      <c r="L89" s="1"/>
      <c r="M89"/>
      <c r="N89"/>
      <c r="O89"/>
    </row>
    <row r="90" spans="1:15" s="10" customFormat="1" ht="12.75">
      <c r="A90"/>
      <c r="B90"/>
      <c r="C90" s="14"/>
      <c r="D90" s="14"/>
      <c r="E90" s="14"/>
      <c r="F90" s="14"/>
      <c r="G90" s="14"/>
      <c r="H90" s="14"/>
      <c r="I90" s="14"/>
      <c r="J90" s="14"/>
      <c r="K90" s="14"/>
      <c r="L90" s="1"/>
      <c r="M90"/>
      <c r="N90"/>
      <c r="O90"/>
    </row>
    <row r="91" spans="1:15" s="10" customFormat="1" ht="12.75">
      <c r="A91"/>
      <c r="B91"/>
      <c r="C91" s="14"/>
      <c r="D91" s="14"/>
      <c r="E91" s="14"/>
      <c r="F91" s="14"/>
      <c r="G91" s="14"/>
      <c r="H91" s="14"/>
      <c r="I91" s="14"/>
      <c r="J91" s="14"/>
      <c r="K91" s="14"/>
      <c r="L91" s="1"/>
      <c r="M91"/>
      <c r="N91"/>
      <c r="O91"/>
    </row>
    <row r="92" spans="1:15" s="10" customFormat="1" ht="12.75">
      <c r="A92"/>
      <c r="B92"/>
      <c r="C92" s="14"/>
      <c r="D92" s="14"/>
      <c r="E92" s="14"/>
      <c r="F92" s="14"/>
      <c r="G92" s="14"/>
      <c r="H92" s="14"/>
      <c r="I92" s="14"/>
      <c r="J92" s="14"/>
      <c r="K92" s="14"/>
      <c r="L92" s="1"/>
      <c r="M92"/>
      <c r="N92"/>
      <c r="O92"/>
    </row>
    <row r="93" spans="1:15" s="10" customFormat="1" ht="12.75">
      <c r="A93"/>
      <c r="B93"/>
      <c r="C93" s="14"/>
      <c r="D93" s="14"/>
      <c r="E93" s="14"/>
      <c r="F93" s="14"/>
      <c r="G93" s="14"/>
      <c r="H93" s="14"/>
      <c r="I93" s="14"/>
      <c r="J93" s="14"/>
      <c r="K93" s="14"/>
      <c r="L93" s="1"/>
      <c r="M93"/>
      <c r="N93"/>
      <c r="O93"/>
    </row>
    <row r="94" spans="1:15" s="10" customFormat="1" ht="12.75">
      <c r="A94"/>
      <c r="B94"/>
      <c r="C94" s="14"/>
      <c r="D94" s="14"/>
      <c r="E94" s="14"/>
      <c r="F94" s="14"/>
      <c r="G94" s="14"/>
      <c r="H94" s="14"/>
      <c r="I94" s="14"/>
      <c r="J94" s="14"/>
      <c r="K94" s="14"/>
      <c r="L94" s="1"/>
      <c r="M94"/>
      <c r="N94"/>
      <c r="O94"/>
    </row>
    <row r="95" spans="1:15" s="10" customFormat="1" ht="12.75">
      <c r="A95"/>
      <c r="B95"/>
      <c r="C95" s="14"/>
      <c r="D95" s="14"/>
      <c r="E95" s="14"/>
      <c r="F95" s="14"/>
      <c r="G95" s="14"/>
      <c r="H95" s="14"/>
      <c r="I95" s="14"/>
      <c r="J95" s="14"/>
      <c r="K95" s="14"/>
      <c r="L95" s="1"/>
      <c r="M95"/>
      <c r="N95"/>
      <c r="O95"/>
    </row>
    <row r="96" spans="1:15" s="10" customFormat="1" ht="12.75">
      <c r="A96"/>
      <c r="B96"/>
      <c r="C96" s="14"/>
      <c r="D96" s="14"/>
      <c r="E96" s="14"/>
      <c r="F96" s="14"/>
      <c r="G96" s="14"/>
      <c r="H96" s="14"/>
      <c r="I96" s="14"/>
      <c r="J96" s="14"/>
      <c r="K96" s="14"/>
      <c r="L96" s="1"/>
      <c r="M96"/>
      <c r="N96"/>
      <c r="O96"/>
    </row>
    <row r="97" spans="1:15" s="10" customFormat="1" ht="12.75">
      <c r="A97"/>
      <c r="B97"/>
      <c r="C97" s="14"/>
      <c r="D97" s="14"/>
      <c r="E97" s="14"/>
      <c r="F97" s="14"/>
      <c r="G97" s="14"/>
      <c r="H97" s="14"/>
      <c r="I97" s="14"/>
      <c r="J97" s="14"/>
      <c r="K97" s="14"/>
      <c r="L97" s="1"/>
      <c r="M97"/>
      <c r="N97"/>
      <c r="O97"/>
    </row>
    <row r="98" spans="1:15" s="10" customFormat="1" ht="12.75">
      <c r="A98"/>
      <c r="B98"/>
      <c r="C98" s="14"/>
      <c r="D98" s="14"/>
      <c r="E98" s="14"/>
      <c r="F98" s="14"/>
      <c r="G98" s="14"/>
      <c r="H98" s="14"/>
      <c r="I98" s="14"/>
      <c r="J98" s="14"/>
      <c r="K98" s="14"/>
      <c r="L98" s="1"/>
      <c r="M98"/>
      <c r="N98"/>
      <c r="O98"/>
    </row>
    <row r="99" spans="1:15" s="10" customFormat="1" ht="12.75">
      <c r="A99"/>
      <c r="B99"/>
      <c r="C99" s="14"/>
      <c r="D99" s="14"/>
      <c r="E99" s="14"/>
      <c r="F99" s="14"/>
      <c r="G99" s="14"/>
      <c r="H99" s="14"/>
      <c r="I99" s="14"/>
      <c r="J99" s="14"/>
      <c r="K99" s="14"/>
      <c r="L99" s="1"/>
      <c r="M99"/>
      <c r="N99"/>
      <c r="O99"/>
    </row>
    <row r="100" spans="1:15" s="10" customFormat="1" ht="12.75">
      <c r="A100"/>
      <c r="B100"/>
      <c r="C100" s="14"/>
      <c r="D100" s="14"/>
      <c r="E100" s="14"/>
      <c r="F100" s="14"/>
      <c r="G100" s="14"/>
      <c r="H100" s="14"/>
      <c r="I100" s="14"/>
      <c r="J100" s="14"/>
      <c r="K100" s="14"/>
      <c r="L100" s="1"/>
      <c r="M100"/>
      <c r="N100"/>
      <c r="O100"/>
    </row>
    <row r="101" spans="1:15" s="10" customFormat="1" ht="12.75">
      <c r="A101"/>
      <c r="B101"/>
      <c r="C101" s="14"/>
      <c r="D101" s="14"/>
      <c r="E101" s="14"/>
      <c r="F101" s="14"/>
      <c r="G101" s="14"/>
      <c r="H101" s="14"/>
      <c r="I101" s="14"/>
      <c r="J101" s="14"/>
      <c r="K101" s="14"/>
      <c r="L101" s="1"/>
      <c r="M101"/>
      <c r="N101"/>
      <c r="O101"/>
    </row>
    <row r="102" spans="1:15" s="10" customFormat="1" ht="12.75">
      <c r="A102"/>
      <c r="B102"/>
      <c r="C102" s="14"/>
      <c r="D102" s="14"/>
      <c r="E102" s="14"/>
      <c r="F102" s="14"/>
      <c r="G102" s="14"/>
      <c r="H102" s="14"/>
      <c r="I102" s="14"/>
      <c r="J102" s="14"/>
      <c r="K102" s="14"/>
      <c r="L102" s="1"/>
      <c r="M102"/>
      <c r="N102"/>
      <c r="O102"/>
    </row>
    <row r="103" spans="1:15" s="10" customFormat="1" ht="12.75">
      <c r="A103"/>
      <c r="B103"/>
      <c r="C103" s="14"/>
      <c r="D103" s="14"/>
      <c r="E103" s="14"/>
      <c r="F103" s="14"/>
      <c r="G103" s="14"/>
      <c r="H103" s="14"/>
      <c r="I103" s="14"/>
      <c r="J103" s="14"/>
      <c r="K103" s="14"/>
      <c r="L103" s="1"/>
      <c r="M103"/>
      <c r="N103"/>
      <c r="O103"/>
    </row>
    <row r="104" spans="1:15" s="10" customFormat="1" ht="12.75">
      <c r="A104"/>
      <c r="B104"/>
      <c r="C104" s="14"/>
      <c r="D104" s="14"/>
      <c r="E104" s="14"/>
      <c r="F104" s="14"/>
      <c r="G104" s="14"/>
      <c r="H104" s="14"/>
      <c r="I104" s="14"/>
      <c r="J104" s="14"/>
      <c r="K104" s="14"/>
      <c r="L104" s="1"/>
      <c r="M104"/>
      <c r="N104"/>
      <c r="O104"/>
    </row>
    <row r="105" spans="1:15" s="10" customFormat="1" ht="12.75">
      <c r="A105"/>
      <c r="B105"/>
      <c r="C105" s="14"/>
      <c r="D105" s="14"/>
      <c r="E105" s="14"/>
      <c r="F105" s="14"/>
      <c r="G105" s="14"/>
      <c r="H105" s="14"/>
      <c r="I105" s="14"/>
      <c r="J105" s="14"/>
      <c r="K105" s="14"/>
      <c r="L105" s="1"/>
      <c r="M105"/>
      <c r="N105"/>
      <c r="O105"/>
    </row>
    <row r="106" spans="1:15" s="10" customFormat="1" ht="12.75">
      <c r="A106"/>
      <c r="B106"/>
      <c r="C106" s="14"/>
      <c r="D106" s="14"/>
      <c r="E106" s="14"/>
      <c r="F106" s="14"/>
      <c r="G106" s="14"/>
      <c r="H106" s="14"/>
      <c r="I106" s="14"/>
      <c r="J106" s="14"/>
      <c r="K106" s="14"/>
      <c r="L106" s="1"/>
      <c r="M106"/>
      <c r="N106"/>
      <c r="O106"/>
    </row>
    <row r="107" spans="1:15" s="10" customFormat="1" ht="12.75">
      <c r="A107"/>
      <c r="B107"/>
      <c r="C107" s="14"/>
      <c r="D107" s="14"/>
      <c r="E107" s="14"/>
      <c r="F107" s="14"/>
      <c r="G107" s="14"/>
      <c r="H107" s="14"/>
      <c r="I107" s="14"/>
      <c r="J107" s="14"/>
      <c r="K107" s="14"/>
      <c r="L107" s="1"/>
      <c r="M107"/>
      <c r="N107"/>
      <c r="O107"/>
    </row>
    <row r="108" spans="1:15" s="10" customFormat="1" ht="12.75">
      <c r="A108"/>
      <c r="B108"/>
      <c r="C108" s="14"/>
      <c r="D108" s="14"/>
      <c r="E108" s="14"/>
      <c r="F108" s="14"/>
      <c r="G108" s="14"/>
      <c r="H108" s="14"/>
      <c r="I108" s="14"/>
      <c r="J108" s="14"/>
      <c r="K108" s="14"/>
      <c r="L108" s="1"/>
      <c r="M108"/>
      <c r="N108"/>
      <c r="O108"/>
    </row>
    <row r="109" spans="1:15" s="10" customFormat="1" ht="12.75">
      <c r="A109"/>
      <c r="B109"/>
      <c r="C109" s="14"/>
      <c r="D109" s="14"/>
      <c r="E109" s="14"/>
      <c r="F109" s="14"/>
      <c r="G109" s="14"/>
      <c r="H109" s="14"/>
      <c r="I109" s="14"/>
      <c r="J109" s="14"/>
      <c r="K109" s="14"/>
      <c r="L109" s="1"/>
      <c r="M109"/>
      <c r="N109"/>
      <c r="O109"/>
    </row>
    <row r="110" spans="1:15" s="10" customFormat="1" ht="12.75">
      <c r="A110"/>
      <c r="B110"/>
      <c r="C110" s="14"/>
      <c r="D110" s="14"/>
      <c r="E110" s="14"/>
      <c r="F110" s="14"/>
      <c r="G110" s="14"/>
      <c r="H110" s="14"/>
      <c r="I110" s="14"/>
      <c r="J110" s="14"/>
      <c r="K110" s="14"/>
      <c r="L110" s="1"/>
      <c r="M110"/>
      <c r="N110"/>
      <c r="O110"/>
    </row>
    <row r="111" spans="1:15" s="10" customFormat="1" ht="12.75">
      <c r="A111"/>
      <c r="B111"/>
      <c r="C111" s="14"/>
      <c r="D111" s="14"/>
      <c r="E111" s="14"/>
      <c r="F111" s="14"/>
      <c r="G111" s="14"/>
      <c r="H111" s="14"/>
      <c r="I111" s="14"/>
      <c r="J111" s="14"/>
      <c r="K111" s="14"/>
      <c r="L111" s="1"/>
      <c r="M111"/>
      <c r="N111"/>
      <c r="O111"/>
    </row>
    <row r="112" spans="1:15" s="10" customFormat="1" ht="12.75">
      <c r="A112"/>
      <c r="B112"/>
      <c r="C112" s="14"/>
      <c r="D112" s="14"/>
      <c r="E112" s="14"/>
      <c r="F112" s="14"/>
      <c r="G112" s="14"/>
      <c r="H112" s="14"/>
      <c r="I112" s="14"/>
      <c r="J112" s="14"/>
      <c r="K112" s="14"/>
      <c r="L112" s="1"/>
      <c r="M112"/>
      <c r="N112"/>
      <c r="O112"/>
    </row>
    <row r="113" spans="1:15" s="10" customFormat="1" ht="12.75">
      <c r="A113"/>
      <c r="B113"/>
      <c r="C113" s="14"/>
      <c r="D113" s="14"/>
      <c r="E113" s="14"/>
      <c r="F113" s="14"/>
      <c r="G113" s="14"/>
      <c r="H113" s="14"/>
      <c r="I113" s="14"/>
      <c r="J113" s="14"/>
      <c r="K113" s="14"/>
      <c r="L113" s="1"/>
      <c r="M113"/>
      <c r="N113"/>
      <c r="O113"/>
    </row>
    <row r="114" spans="1:15" s="10" customFormat="1" ht="12.75">
      <c r="A114"/>
      <c r="B114"/>
      <c r="C114" s="14"/>
      <c r="D114" s="14"/>
      <c r="E114" s="14"/>
      <c r="F114" s="14"/>
      <c r="G114" s="14"/>
      <c r="H114" s="14"/>
      <c r="I114" s="14"/>
      <c r="J114" s="14"/>
      <c r="K114" s="14"/>
      <c r="L114" s="1"/>
      <c r="M114"/>
      <c r="N114"/>
      <c r="O114"/>
    </row>
    <row r="115" spans="1:15" s="10" customFormat="1" ht="12.75">
      <c r="A115"/>
      <c r="B115"/>
      <c r="C115" s="14"/>
      <c r="D115" s="14"/>
      <c r="E115" s="14"/>
      <c r="F115" s="14"/>
      <c r="G115" s="14"/>
      <c r="H115" s="14"/>
      <c r="I115" s="14"/>
      <c r="J115" s="14"/>
      <c r="K115" s="14"/>
      <c r="L115" s="1"/>
      <c r="M115"/>
      <c r="N115"/>
      <c r="O115"/>
    </row>
    <row r="116" spans="1:15" s="10" customFormat="1" ht="12.75">
      <c r="A116"/>
      <c r="B116"/>
      <c r="C116" s="14"/>
      <c r="D116" s="14"/>
      <c r="E116" s="14"/>
      <c r="F116" s="14"/>
      <c r="G116" s="14"/>
      <c r="H116" s="14"/>
      <c r="I116" s="14"/>
      <c r="J116" s="14"/>
      <c r="K116" s="14"/>
      <c r="L116" s="1"/>
      <c r="M116"/>
      <c r="N116"/>
      <c r="O116"/>
    </row>
    <row r="117" spans="1:15" s="10" customFormat="1" ht="12.75">
      <c r="A117"/>
      <c r="B117"/>
      <c r="C117" s="14"/>
      <c r="D117" s="14"/>
      <c r="E117" s="14"/>
      <c r="F117" s="14"/>
      <c r="G117" s="14"/>
      <c r="H117" s="14"/>
      <c r="I117" s="14"/>
      <c r="J117" s="14"/>
      <c r="K117" s="14"/>
      <c r="L117" s="1"/>
      <c r="M117"/>
      <c r="N117"/>
      <c r="O117"/>
    </row>
    <row r="118" spans="1:15" s="10" customFormat="1" ht="12.75">
      <c r="A118"/>
      <c r="B118"/>
      <c r="C118" s="14"/>
      <c r="D118" s="14"/>
      <c r="E118" s="14"/>
      <c r="F118" s="14"/>
      <c r="G118" s="14"/>
      <c r="H118" s="14"/>
      <c r="I118" s="14"/>
      <c r="J118" s="14"/>
      <c r="K118" s="14"/>
      <c r="L118" s="1"/>
      <c r="M118"/>
      <c r="N118"/>
      <c r="O118"/>
    </row>
    <row r="119" spans="1:15" s="10" customFormat="1" ht="12.75">
      <c r="A119"/>
      <c r="B119"/>
      <c r="C119" s="14"/>
      <c r="D119" s="14"/>
      <c r="E119" s="14"/>
      <c r="F119" s="14"/>
      <c r="G119" s="14"/>
      <c r="H119" s="14"/>
      <c r="I119" s="14"/>
      <c r="J119" s="14"/>
      <c r="K119" s="14"/>
      <c r="L119" s="1"/>
      <c r="M119"/>
      <c r="N119"/>
      <c r="O119"/>
    </row>
    <row r="120" spans="1:15" s="10" customFormat="1" ht="12.75">
      <c r="A120"/>
      <c r="B120"/>
      <c r="C120" s="14"/>
      <c r="D120" s="14"/>
      <c r="E120" s="14"/>
      <c r="F120" s="14"/>
      <c r="G120" s="14"/>
      <c r="H120" s="14"/>
      <c r="I120" s="14"/>
      <c r="J120" s="14"/>
      <c r="K120" s="14"/>
      <c r="L120" s="1"/>
      <c r="M120"/>
      <c r="N120"/>
      <c r="O120"/>
    </row>
    <row r="121" spans="1:15" s="10" customFormat="1" ht="12.75">
      <c r="A121"/>
      <c r="B121"/>
      <c r="C121" s="14"/>
      <c r="D121" s="14"/>
      <c r="E121" s="14"/>
      <c r="F121" s="14"/>
      <c r="G121" s="14"/>
      <c r="H121" s="14"/>
      <c r="I121" s="14"/>
      <c r="J121" s="14"/>
      <c r="K121" s="14"/>
      <c r="L121" s="1"/>
      <c r="M121"/>
      <c r="N121"/>
      <c r="O121"/>
    </row>
    <row r="122" spans="1:15" s="10" customFormat="1" ht="12.75">
      <c r="A122"/>
      <c r="B122"/>
      <c r="C122" s="14"/>
      <c r="D122" s="14"/>
      <c r="E122" s="14"/>
      <c r="F122" s="14"/>
      <c r="G122" s="14"/>
      <c r="H122" s="14"/>
      <c r="I122" s="14"/>
      <c r="J122" s="14"/>
      <c r="K122" s="14"/>
      <c r="L122" s="1"/>
      <c r="M122"/>
      <c r="N122"/>
      <c r="O122"/>
    </row>
    <row r="123" spans="1:15" s="10" customFormat="1" ht="12.75">
      <c r="A123"/>
      <c r="B123"/>
      <c r="C123" s="14"/>
      <c r="D123" s="14"/>
      <c r="E123" s="14"/>
      <c r="F123" s="14"/>
      <c r="G123" s="14"/>
      <c r="H123" s="14"/>
      <c r="I123" s="14"/>
      <c r="J123" s="14"/>
      <c r="K123" s="14"/>
      <c r="L123" s="1"/>
      <c r="M123"/>
      <c r="N123"/>
      <c r="O123"/>
    </row>
    <row r="124" spans="1:15" s="10" customFormat="1" ht="12.75">
      <c r="A124"/>
      <c r="B124"/>
      <c r="C124" s="14"/>
      <c r="D124" s="14"/>
      <c r="E124" s="14"/>
      <c r="F124" s="14"/>
      <c r="G124" s="14"/>
      <c r="H124" s="14"/>
      <c r="I124" s="14"/>
      <c r="J124" s="14"/>
      <c r="K124" s="14"/>
      <c r="L124" s="1"/>
      <c r="M124"/>
      <c r="N124"/>
      <c r="O124"/>
    </row>
    <row r="125" spans="1:15" s="10" customFormat="1" ht="12.75">
      <c r="A125"/>
      <c r="B125"/>
      <c r="C125" s="14"/>
      <c r="D125" s="14"/>
      <c r="E125" s="14"/>
      <c r="F125" s="14"/>
      <c r="G125" s="14"/>
      <c r="H125" s="14"/>
      <c r="I125" s="14"/>
      <c r="J125" s="14"/>
      <c r="K125" s="14"/>
      <c r="L125" s="1"/>
      <c r="M125"/>
      <c r="N125"/>
      <c r="O125"/>
    </row>
    <row r="126" spans="1:15" s="10" customFormat="1" ht="12.75">
      <c r="A126"/>
      <c r="B126"/>
      <c r="C126" s="14"/>
      <c r="D126" s="14"/>
      <c r="E126" s="14"/>
      <c r="F126" s="14"/>
      <c r="G126" s="14"/>
      <c r="H126" s="14"/>
      <c r="I126" s="14"/>
      <c r="J126" s="14"/>
      <c r="K126" s="14"/>
      <c r="L126" s="1"/>
      <c r="M126"/>
      <c r="N126"/>
      <c r="O126"/>
    </row>
    <row r="127" spans="1:15" s="10" customFormat="1" ht="12.75">
      <c r="A127"/>
      <c r="B127"/>
      <c r="C127" s="14"/>
      <c r="D127" s="14"/>
      <c r="E127" s="14"/>
      <c r="F127" s="14"/>
      <c r="G127" s="14"/>
      <c r="H127" s="14"/>
      <c r="I127" s="14"/>
      <c r="J127" s="14"/>
      <c r="K127" s="14"/>
      <c r="L127" s="1"/>
      <c r="M127"/>
      <c r="N127"/>
      <c r="O127"/>
    </row>
    <row r="128" spans="1:15" s="10" customFormat="1" ht="12.75">
      <c r="A128"/>
      <c r="B128"/>
      <c r="C128" s="14"/>
      <c r="D128" s="14"/>
      <c r="E128" s="14"/>
      <c r="F128" s="14"/>
      <c r="G128" s="14"/>
      <c r="H128" s="14"/>
      <c r="I128" s="14"/>
      <c r="J128" s="14"/>
      <c r="K128" s="14"/>
      <c r="L128" s="1"/>
      <c r="M128"/>
      <c r="N128"/>
      <c r="O128"/>
    </row>
    <row r="129" spans="1:15" s="10" customFormat="1" ht="12.75">
      <c r="A129"/>
      <c r="B129"/>
      <c r="C129" s="14"/>
      <c r="D129" s="14"/>
      <c r="E129" s="14"/>
      <c r="F129" s="14"/>
      <c r="G129" s="14"/>
      <c r="H129" s="14"/>
      <c r="I129" s="14"/>
      <c r="J129" s="14"/>
      <c r="K129" s="14"/>
      <c r="L129" s="1"/>
      <c r="M129"/>
      <c r="N129"/>
      <c r="O129"/>
    </row>
    <row r="130" spans="1:15" s="10" customFormat="1" ht="12.75">
      <c r="A130"/>
      <c r="B130"/>
      <c r="C130" s="14"/>
      <c r="D130" s="14"/>
      <c r="E130" s="14"/>
      <c r="F130" s="14"/>
      <c r="G130" s="14"/>
      <c r="H130" s="14"/>
      <c r="I130" s="14"/>
      <c r="J130" s="14"/>
      <c r="K130" s="14"/>
      <c r="L130" s="1"/>
      <c r="M130"/>
      <c r="N130"/>
      <c r="O130"/>
    </row>
    <row r="131" spans="1:15" s="10" customFormat="1" ht="12.75">
      <c r="A131"/>
      <c r="B131"/>
      <c r="C131" s="14"/>
      <c r="D131" s="14"/>
      <c r="E131" s="14"/>
      <c r="F131" s="14"/>
      <c r="G131" s="14"/>
      <c r="H131" s="14"/>
      <c r="I131" s="14"/>
      <c r="J131" s="14"/>
      <c r="K131" s="14"/>
      <c r="L131" s="1"/>
      <c r="M131"/>
      <c r="N131"/>
      <c r="O131"/>
    </row>
    <row r="132" spans="1:15" s="10" customFormat="1" ht="12.75">
      <c r="A132"/>
      <c r="B132"/>
      <c r="C132" s="14"/>
      <c r="D132" s="14"/>
      <c r="E132" s="14"/>
      <c r="F132" s="14"/>
      <c r="G132" s="14"/>
      <c r="H132" s="14"/>
      <c r="I132" s="14"/>
      <c r="J132" s="14"/>
      <c r="K132" s="14"/>
      <c r="L132" s="1"/>
      <c r="M132"/>
      <c r="N132"/>
      <c r="O132"/>
    </row>
    <row r="133" spans="1:15" s="10" customFormat="1" ht="12.75">
      <c r="A133"/>
      <c r="B133"/>
      <c r="C133" s="14"/>
      <c r="D133" s="14"/>
      <c r="E133" s="14"/>
      <c r="F133" s="14"/>
      <c r="G133" s="14"/>
      <c r="H133" s="14"/>
      <c r="I133" s="14"/>
      <c r="J133" s="14"/>
      <c r="K133" s="14"/>
      <c r="L133" s="1"/>
      <c r="M133"/>
      <c r="N133"/>
      <c r="O133"/>
    </row>
    <row r="134" spans="1:15" s="10" customFormat="1" ht="12.75">
      <c r="A134"/>
      <c r="B134"/>
      <c r="C134" s="14"/>
      <c r="D134" s="14"/>
      <c r="E134" s="14"/>
      <c r="F134" s="14"/>
      <c r="G134" s="14"/>
      <c r="H134" s="14"/>
      <c r="I134" s="14"/>
      <c r="J134" s="14"/>
      <c r="K134" s="14"/>
      <c r="L134" s="1"/>
      <c r="M134"/>
      <c r="N134"/>
      <c r="O134"/>
    </row>
    <row r="135" spans="1:15" s="10" customFormat="1" ht="12.75">
      <c r="A135"/>
      <c r="B135"/>
      <c r="C135" s="14"/>
      <c r="D135" s="14"/>
      <c r="E135" s="14"/>
      <c r="F135" s="14"/>
      <c r="G135" s="14"/>
      <c r="H135" s="14"/>
      <c r="I135" s="14"/>
      <c r="J135" s="14"/>
      <c r="K135" s="14"/>
      <c r="L135" s="1"/>
      <c r="M135"/>
      <c r="N135"/>
      <c r="O135"/>
    </row>
    <row r="136" spans="1:15" s="10" customFormat="1" ht="12.75">
      <c r="A136"/>
      <c r="B136"/>
      <c r="C136" s="14"/>
      <c r="D136" s="14"/>
      <c r="E136" s="14"/>
      <c r="F136" s="14"/>
      <c r="G136" s="14"/>
      <c r="H136" s="14"/>
      <c r="I136" s="14"/>
      <c r="J136" s="14"/>
      <c r="K136" s="14"/>
      <c r="L136" s="1"/>
      <c r="M136"/>
      <c r="N136"/>
      <c r="O136"/>
    </row>
    <row r="137" spans="1:15" s="10" customFormat="1" ht="12.75">
      <c r="A137"/>
      <c r="B137"/>
      <c r="C137" s="14"/>
      <c r="D137" s="14"/>
      <c r="E137" s="14"/>
      <c r="F137" s="14"/>
      <c r="G137" s="14"/>
      <c r="H137" s="14"/>
      <c r="I137" s="14"/>
      <c r="J137" s="14"/>
      <c r="K137" s="14"/>
      <c r="L137" s="1"/>
      <c r="M137"/>
      <c r="N137"/>
      <c r="O137"/>
    </row>
    <row r="138" spans="1:15" s="10" customFormat="1" ht="12.75">
      <c r="A138"/>
      <c r="B138"/>
      <c r="C138" s="14"/>
      <c r="D138" s="14"/>
      <c r="E138" s="14"/>
      <c r="F138" s="14"/>
      <c r="G138" s="14"/>
      <c r="H138" s="14"/>
      <c r="I138" s="14"/>
      <c r="J138" s="14"/>
      <c r="K138" s="14"/>
      <c r="L138" s="1"/>
      <c r="M138"/>
      <c r="N138"/>
      <c r="O138"/>
    </row>
    <row r="139" spans="1:15" s="10" customFormat="1" ht="12.75">
      <c r="A139"/>
      <c r="B139"/>
      <c r="C139" s="14"/>
      <c r="D139" s="14"/>
      <c r="E139" s="14"/>
      <c r="F139" s="14"/>
      <c r="G139" s="14"/>
      <c r="H139" s="14"/>
      <c r="I139" s="14"/>
      <c r="J139" s="14"/>
      <c r="K139" s="14"/>
      <c r="L139" s="1"/>
      <c r="M139"/>
      <c r="N139"/>
      <c r="O139"/>
    </row>
    <row r="140" spans="1:15" s="10" customFormat="1" ht="12.75">
      <c r="A140"/>
      <c r="B140"/>
      <c r="C140" s="14"/>
      <c r="D140" s="14"/>
      <c r="E140" s="14"/>
      <c r="F140" s="14"/>
      <c r="G140" s="14"/>
      <c r="H140" s="14"/>
      <c r="I140" s="14"/>
      <c r="J140" s="14"/>
      <c r="K140" s="14"/>
      <c r="L140" s="1"/>
      <c r="M140"/>
      <c r="N140"/>
      <c r="O140"/>
    </row>
    <row r="141" spans="1:15" s="10" customFormat="1" ht="12.75">
      <c r="A141"/>
      <c r="B141"/>
      <c r="C141" s="14"/>
      <c r="D141" s="14"/>
      <c r="E141" s="14"/>
      <c r="F141" s="14"/>
      <c r="G141" s="14"/>
      <c r="H141" s="14"/>
      <c r="I141" s="14"/>
      <c r="J141" s="14"/>
      <c r="K141" s="14"/>
      <c r="L141" s="1"/>
      <c r="M141"/>
      <c r="N141"/>
      <c r="O141"/>
    </row>
    <row r="142" spans="1:15" s="10" customFormat="1" ht="12.75">
      <c r="A142"/>
      <c r="B142"/>
      <c r="C142" s="14"/>
      <c r="D142" s="14"/>
      <c r="E142" s="14"/>
      <c r="F142" s="14"/>
      <c r="G142" s="14"/>
      <c r="H142" s="14"/>
      <c r="I142" s="14"/>
      <c r="J142" s="14"/>
      <c r="K142" s="14"/>
      <c r="L142" s="1"/>
      <c r="M142"/>
      <c r="N142"/>
      <c r="O142"/>
    </row>
    <row r="143" spans="1:15" s="10" customFormat="1" ht="12.75">
      <c r="A143"/>
      <c r="B143"/>
      <c r="C143" s="14"/>
      <c r="D143" s="14"/>
      <c r="E143" s="14"/>
      <c r="F143" s="14"/>
      <c r="G143" s="14"/>
      <c r="H143" s="14"/>
      <c r="I143" s="14"/>
      <c r="J143" s="14"/>
      <c r="K143" s="14"/>
      <c r="L143" s="1"/>
      <c r="M143"/>
      <c r="N143"/>
      <c r="O143"/>
    </row>
    <row r="144" spans="1:15" s="10" customFormat="1" ht="12.75">
      <c r="A144"/>
      <c r="B144"/>
      <c r="C144" s="14"/>
      <c r="D144" s="14"/>
      <c r="E144" s="14"/>
      <c r="F144" s="14"/>
      <c r="G144" s="14"/>
      <c r="H144" s="14"/>
      <c r="I144" s="14"/>
      <c r="J144" s="14"/>
      <c r="K144" s="14"/>
      <c r="L144" s="1"/>
      <c r="M144"/>
      <c r="N144"/>
      <c r="O144"/>
    </row>
    <row r="145" spans="1:15" s="10" customFormat="1" ht="12.75">
      <c r="A145"/>
      <c r="B145"/>
      <c r="C145" s="14"/>
      <c r="D145" s="14"/>
      <c r="E145" s="14"/>
      <c r="F145" s="14"/>
      <c r="G145" s="14"/>
      <c r="H145" s="14"/>
      <c r="I145" s="14"/>
      <c r="J145" s="14"/>
      <c r="K145" s="14"/>
      <c r="L145" s="1"/>
      <c r="M145"/>
      <c r="N145"/>
      <c r="O145"/>
    </row>
    <row r="146" spans="1:15" s="10" customFormat="1" ht="12.75">
      <c r="A146"/>
      <c r="B146"/>
      <c r="C146" s="14"/>
      <c r="D146" s="14"/>
      <c r="E146" s="14"/>
      <c r="F146" s="14"/>
      <c r="G146" s="14"/>
      <c r="H146" s="14"/>
      <c r="I146" s="14"/>
      <c r="J146" s="14"/>
      <c r="K146" s="14"/>
      <c r="L146" s="1"/>
      <c r="M146"/>
      <c r="N146"/>
      <c r="O146"/>
    </row>
    <row r="147" spans="1:15" s="10" customFormat="1" ht="12.75">
      <c r="A147"/>
      <c r="B147"/>
      <c r="C147" s="14"/>
      <c r="D147" s="14"/>
      <c r="E147" s="14"/>
      <c r="F147" s="14"/>
      <c r="G147" s="14"/>
      <c r="H147" s="14"/>
      <c r="I147" s="14"/>
      <c r="J147" s="14"/>
      <c r="K147" s="14"/>
      <c r="L147" s="1"/>
      <c r="M147"/>
      <c r="N147"/>
      <c r="O147"/>
    </row>
    <row r="148" spans="1:15" s="10" customFormat="1" ht="12.75">
      <c r="A148"/>
      <c r="B148"/>
      <c r="C148" s="14"/>
      <c r="D148" s="14"/>
      <c r="E148" s="14"/>
      <c r="F148" s="14"/>
      <c r="G148" s="14"/>
      <c r="H148" s="14"/>
      <c r="I148" s="14"/>
      <c r="J148" s="14"/>
      <c r="K148" s="14"/>
      <c r="L148" s="1"/>
      <c r="M148"/>
      <c r="N148"/>
      <c r="O148"/>
    </row>
    <row r="149" spans="1:15" s="10" customFormat="1" ht="12.75">
      <c r="A149"/>
      <c r="B149"/>
      <c r="C149" s="14"/>
      <c r="D149" s="14"/>
      <c r="E149" s="14"/>
      <c r="F149" s="14"/>
      <c r="G149" s="14"/>
      <c r="H149" s="14"/>
      <c r="I149" s="14"/>
      <c r="J149" s="14"/>
      <c r="K149" s="14"/>
      <c r="L149" s="1"/>
      <c r="M149"/>
      <c r="N149"/>
      <c r="O149"/>
    </row>
    <row r="150" spans="1:15" s="10" customFormat="1" ht="12.75">
      <c r="A150"/>
      <c r="B150"/>
      <c r="C150" s="14"/>
      <c r="D150" s="14"/>
      <c r="E150" s="14"/>
      <c r="F150" s="14"/>
      <c r="G150" s="14"/>
      <c r="H150" s="14"/>
      <c r="I150" s="14"/>
      <c r="J150" s="14"/>
      <c r="K150" s="14"/>
      <c r="L150" s="1"/>
      <c r="M150"/>
      <c r="N150"/>
      <c r="O150"/>
    </row>
    <row r="151" spans="1:15" s="10" customFormat="1" ht="12.75">
      <c r="A151"/>
      <c r="B151"/>
      <c r="C151" s="14"/>
      <c r="D151" s="14"/>
      <c r="E151" s="14"/>
      <c r="F151" s="14"/>
      <c r="G151" s="14"/>
      <c r="H151" s="14"/>
      <c r="I151" s="14"/>
      <c r="J151" s="14"/>
      <c r="K151" s="14"/>
      <c r="L151" s="1"/>
      <c r="M151"/>
      <c r="N151"/>
      <c r="O151"/>
    </row>
    <row r="152" spans="1:15" s="10" customFormat="1" ht="12.75">
      <c r="A152"/>
      <c r="B152"/>
      <c r="C152" s="14"/>
      <c r="D152" s="14"/>
      <c r="E152" s="14"/>
      <c r="F152" s="14"/>
      <c r="G152" s="14"/>
      <c r="H152" s="14"/>
      <c r="I152" s="14"/>
      <c r="J152" s="14"/>
      <c r="K152" s="14"/>
      <c r="L152" s="1"/>
      <c r="M152"/>
      <c r="N152"/>
      <c r="O152"/>
    </row>
    <row r="153" spans="1:15" s="10" customFormat="1" ht="12.75">
      <c r="A153"/>
      <c r="B153"/>
      <c r="C153" s="14"/>
      <c r="D153" s="14"/>
      <c r="E153" s="14"/>
      <c r="F153" s="14"/>
      <c r="G153" s="14"/>
      <c r="H153" s="14"/>
      <c r="I153" s="14"/>
      <c r="J153" s="14"/>
      <c r="K153" s="14"/>
      <c r="L153" s="1"/>
      <c r="M153"/>
      <c r="N153"/>
      <c r="O153"/>
    </row>
    <row r="154" spans="1:15" s="10" customFormat="1" ht="12.75">
      <c r="A154"/>
      <c r="B154"/>
      <c r="C154" s="14"/>
      <c r="D154" s="14"/>
      <c r="E154" s="14"/>
      <c r="F154" s="14"/>
      <c r="G154" s="14"/>
      <c r="H154" s="14"/>
      <c r="I154" s="14"/>
      <c r="J154" s="14"/>
      <c r="K154" s="14"/>
      <c r="L154" s="1"/>
      <c r="M154"/>
      <c r="N154"/>
      <c r="O154"/>
    </row>
    <row r="155" spans="1:15" s="10" customFormat="1" ht="12.75">
      <c r="A155"/>
      <c r="B155"/>
      <c r="C155" s="14"/>
      <c r="D155" s="14"/>
      <c r="E155" s="14"/>
      <c r="F155" s="14"/>
      <c r="G155" s="14"/>
      <c r="H155" s="14"/>
      <c r="I155" s="14"/>
      <c r="J155" s="14"/>
      <c r="K155" s="14"/>
      <c r="L155" s="1"/>
      <c r="M155"/>
      <c r="N155"/>
      <c r="O155"/>
    </row>
    <row r="156" spans="1:15" s="10" customFormat="1" ht="12.75">
      <c r="A156"/>
      <c r="B156"/>
      <c r="C156" s="14"/>
      <c r="D156" s="14"/>
      <c r="E156" s="14"/>
      <c r="F156" s="14"/>
      <c r="G156" s="14"/>
      <c r="H156" s="14"/>
      <c r="I156" s="14"/>
      <c r="J156" s="14"/>
      <c r="K156" s="14"/>
      <c r="L156" s="1"/>
      <c r="M156"/>
      <c r="N156"/>
      <c r="O156"/>
    </row>
    <row r="157" spans="1:15" s="10" customFormat="1" ht="12.75">
      <c r="A157"/>
      <c r="B157"/>
      <c r="C157" s="14"/>
      <c r="D157" s="14"/>
      <c r="E157" s="14"/>
      <c r="F157" s="14"/>
      <c r="G157" s="14"/>
      <c r="H157" s="14"/>
      <c r="I157" s="14"/>
      <c r="J157" s="14"/>
      <c r="K157" s="14"/>
      <c r="L157" s="1"/>
      <c r="M157"/>
      <c r="N157"/>
      <c r="O157"/>
    </row>
    <row r="158" spans="1:15" s="10" customFormat="1" ht="12.75">
      <c r="A158"/>
      <c r="B158"/>
      <c r="C158" s="14"/>
      <c r="D158" s="14"/>
      <c r="E158" s="14"/>
      <c r="F158" s="14"/>
      <c r="G158" s="14"/>
      <c r="H158" s="14"/>
      <c r="I158" s="14"/>
      <c r="J158" s="14"/>
      <c r="K158" s="14"/>
      <c r="L158" s="1"/>
      <c r="M158"/>
      <c r="N158"/>
      <c r="O158"/>
    </row>
    <row r="159" spans="1:15" s="10" customFormat="1" ht="12.75">
      <c r="A159"/>
      <c r="B159"/>
      <c r="C159" s="14"/>
      <c r="D159" s="14"/>
      <c r="E159" s="14"/>
      <c r="F159" s="14"/>
      <c r="G159" s="14"/>
      <c r="H159" s="14"/>
      <c r="I159" s="14"/>
      <c r="J159" s="14"/>
      <c r="K159" s="14"/>
      <c r="L159" s="1"/>
      <c r="M159"/>
      <c r="N159"/>
      <c r="O159"/>
    </row>
    <row r="160" spans="1:15" s="10" customFormat="1" ht="12.75">
      <c r="A160"/>
      <c r="B160"/>
      <c r="C160" s="14"/>
      <c r="D160" s="14"/>
      <c r="E160" s="14"/>
      <c r="F160" s="14"/>
      <c r="G160" s="14"/>
      <c r="H160" s="14"/>
      <c r="I160" s="14"/>
      <c r="J160" s="14"/>
      <c r="K160" s="14"/>
      <c r="L160" s="1"/>
      <c r="M160"/>
      <c r="N160"/>
      <c r="O160"/>
    </row>
    <row r="161" spans="1:15" s="10" customFormat="1" ht="12.75">
      <c r="A161"/>
      <c r="B161"/>
      <c r="C161" s="14"/>
      <c r="D161" s="14"/>
      <c r="E161" s="14"/>
      <c r="F161" s="14"/>
      <c r="G161" s="14"/>
      <c r="H161" s="14"/>
      <c r="I161" s="14"/>
      <c r="J161" s="14"/>
      <c r="K161" s="14"/>
      <c r="L161" s="1"/>
      <c r="M161"/>
      <c r="N161"/>
      <c r="O161"/>
    </row>
    <row r="162" spans="1:15" s="10" customFormat="1" ht="12.75">
      <c r="A162"/>
      <c r="B162"/>
      <c r="C162" s="14"/>
      <c r="D162" s="14"/>
      <c r="E162" s="14"/>
      <c r="F162" s="14"/>
      <c r="G162" s="14"/>
      <c r="H162" s="14"/>
      <c r="I162" s="14"/>
      <c r="J162" s="14"/>
      <c r="K162" s="14"/>
      <c r="L162" s="1"/>
      <c r="M162"/>
      <c r="N162"/>
      <c r="O162"/>
    </row>
    <row r="163" spans="1:15" s="10" customFormat="1" ht="12.75">
      <c r="A163"/>
      <c r="B163"/>
      <c r="C163" s="14"/>
      <c r="D163" s="14"/>
      <c r="E163" s="14"/>
      <c r="F163" s="14"/>
      <c r="G163" s="14"/>
      <c r="H163" s="14"/>
      <c r="I163" s="14"/>
      <c r="J163" s="14"/>
      <c r="K163" s="14"/>
      <c r="L163" s="1"/>
      <c r="M163"/>
      <c r="N163"/>
      <c r="O163"/>
    </row>
    <row r="164" spans="1:15" s="10" customFormat="1" ht="12.75">
      <c r="A164"/>
      <c r="B164"/>
      <c r="C164" s="14"/>
      <c r="D164" s="14"/>
      <c r="E164" s="14"/>
      <c r="F164" s="14"/>
      <c r="G164" s="14"/>
      <c r="H164" s="14"/>
      <c r="I164" s="14"/>
      <c r="J164" s="14"/>
      <c r="K164" s="14"/>
      <c r="L164" s="1"/>
      <c r="M164"/>
      <c r="N164"/>
      <c r="O164"/>
    </row>
    <row r="165" spans="1:15" s="10" customFormat="1" ht="12.75">
      <c r="A165"/>
      <c r="B165"/>
      <c r="C165" s="14"/>
      <c r="D165" s="14"/>
      <c r="E165" s="14"/>
      <c r="F165" s="14"/>
      <c r="G165" s="14"/>
      <c r="H165" s="14"/>
      <c r="I165" s="14"/>
      <c r="J165" s="14"/>
      <c r="K165" s="14"/>
      <c r="L165" s="1"/>
      <c r="M165"/>
      <c r="N165"/>
      <c r="O165"/>
    </row>
    <row r="166" spans="1:15" s="10" customFormat="1" ht="12.75">
      <c r="A166"/>
      <c r="B166"/>
      <c r="C166" s="14"/>
      <c r="D166" s="14"/>
      <c r="E166" s="14"/>
      <c r="F166" s="14"/>
      <c r="G166" s="14"/>
      <c r="H166" s="14"/>
      <c r="I166" s="14"/>
      <c r="J166" s="14"/>
      <c r="K166" s="14"/>
      <c r="L166" s="1"/>
      <c r="M166"/>
      <c r="N166"/>
      <c r="O166"/>
    </row>
    <row r="167" spans="1:15" s="10" customFormat="1" ht="12.75">
      <c r="A167"/>
      <c r="B167"/>
      <c r="C167" s="14"/>
      <c r="D167" s="14"/>
      <c r="E167" s="14"/>
      <c r="F167" s="14"/>
      <c r="G167" s="14"/>
      <c r="H167" s="14"/>
      <c r="I167" s="14"/>
      <c r="J167" s="14"/>
      <c r="K167" s="14"/>
      <c r="L167" s="1"/>
      <c r="M167"/>
      <c r="N167"/>
      <c r="O167"/>
    </row>
    <row r="168" spans="1:15" s="10" customFormat="1" ht="12.75">
      <c r="A168"/>
      <c r="B168"/>
      <c r="C168" s="14"/>
      <c r="D168" s="14"/>
      <c r="E168" s="14"/>
      <c r="F168" s="14"/>
      <c r="G168" s="14"/>
      <c r="H168" s="14"/>
      <c r="I168" s="14"/>
      <c r="J168" s="14"/>
      <c r="K168" s="14"/>
      <c r="L168" s="1"/>
      <c r="M168"/>
      <c r="N168"/>
      <c r="O168"/>
    </row>
    <row r="169" spans="1:15" s="10" customFormat="1" ht="12.75">
      <c r="A169"/>
      <c r="B169"/>
      <c r="C169" s="14"/>
      <c r="D169" s="14"/>
      <c r="E169" s="14"/>
      <c r="F169" s="14"/>
      <c r="G169" s="14"/>
      <c r="H169" s="14"/>
      <c r="I169" s="14"/>
      <c r="J169" s="14"/>
      <c r="K169" s="14"/>
      <c r="L169" s="1"/>
      <c r="M169"/>
      <c r="N169"/>
      <c r="O169"/>
    </row>
    <row r="170" spans="1:15" s="10" customFormat="1" ht="12.75">
      <c r="A170"/>
      <c r="B170"/>
      <c r="C170" s="14"/>
      <c r="D170" s="14"/>
      <c r="E170" s="14"/>
      <c r="F170" s="14"/>
      <c r="G170" s="14"/>
      <c r="H170" s="14"/>
      <c r="I170" s="14"/>
      <c r="J170" s="14"/>
      <c r="K170" s="14"/>
      <c r="L170" s="1"/>
      <c r="M170"/>
      <c r="N170"/>
      <c r="O170"/>
    </row>
    <row r="171" spans="1:15" s="10" customFormat="1" ht="12.75">
      <c r="A171"/>
      <c r="B171"/>
      <c r="C171" s="14"/>
      <c r="D171" s="14"/>
      <c r="E171" s="14"/>
      <c r="F171" s="14"/>
      <c r="G171" s="14"/>
      <c r="H171" s="14"/>
      <c r="I171" s="14"/>
      <c r="J171" s="14"/>
      <c r="K171" s="14"/>
      <c r="L171" s="1"/>
      <c r="M171"/>
      <c r="N171"/>
      <c r="O171"/>
    </row>
    <row r="172" spans="1:15" s="10" customFormat="1" ht="12.75">
      <c r="A172"/>
      <c r="B172"/>
      <c r="C172" s="14"/>
      <c r="D172" s="14"/>
      <c r="E172" s="14"/>
      <c r="F172" s="14"/>
      <c r="G172" s="14"/>
      <c r="H172" s="14"/>
      <c r="I172" s="14"/>
      <c r="J172" s="14"/>
      <c r="K172" s="14"/>
      <c r="L172" s="1"/>
      <c r="M172"/>
      <c r="N172"/>
      <c r="O172"/>
    </row>
    <row r="173" spans="1:15" s="10" customFormat="1" ht="12.75">
      <c r="A173"/>
      <c r="B173"/>
      <c r="C173" s="14"/>
      <c r="D173" s="14"/>
      <c r="E173" s="14"/>
      <c r="F173" s="14"/>
      <c r="G173" s="14"/>
      <c r="H173" s="14"/>
      <c r="I173" s="14"/>
      <c r="J173" s="14"/>
      <c r="K173" s="14"/>
      <c r="L173" s="1"/>
      <c r="M173"/>
      <c r="N173"/>
      <c r="O173"/>
    </row>
    <row r="174" spans="1:15" s="10" customFormat="1" ht="12.75">
      <c r="A174"/>
      <c r="B174"/>
      <c r="C174" s="14"/>
      <c r="D174" s="14"/>
      <c r="E174" s="14"/>
      <c r="F174" s="14"/>
      <c r="G174" s="14"/>
      <c r="H174" s="14"/>
      <c r="I174" s="14"/>
      <c r="J174" s="14"/>
      <c r="K174" s="14"/>
      <c r="L174" s="1"/>
      <c r="M174"/>
      <c r="N174"/>
      <c r="O174"/>
    </row>
    <row r="175" spans="1:15" s="10" customFormat="1" ht="12.75">
      <c r="A175"/>
      <c r="B175"/>
      <c r="C175" s="14"/>
      <c r="D175" s="14"/>
      <c r="E175" s="14"/>
      <c r="F175" s="14"/>
      <c r="G175" s="14"/>
      <c r="H175" s="14"/>
      <c r="I175" s="14"/>
      <c r="J175" s="14"/>
      <c r="K175" s="14"/>
      <c r="L175" s="1"/>
      <c r="M175"/>
      <c r="N175"/>
      <c r="O175"/>
    </row>
    <row r="176" spans="1:15" s="10" customFormat="1" ht="12.75">
      <c r="A176"/>
      <c r="B176"/>
      <c r="C176" s="14"/>
      <c r="D176" s="14"/>
      <c r="E176" s="14"/>
      <c r="F176" s="14"/>
      <c r="G176" s="14"/>
      <c r="H176" s="14"/>
      <c r="I176" s="14"/>
      <c r="J176" s="14"/>
      <c r="K176" s="14"/>
      <c r="L176" s="1"/>
      <c r="M176"/>
      <c r="N176"/>
      <c r="O176"/>
    </row>
    <row r="177" spans="1:15" s="10" customFormat="1" ht="12.75">
      <c r="A177"/>
      <c r="B177"/>
      <c r="C177" s="14"/>
      <c r="D177" s="14"/>
      <c r="E177" s="14"/>
      <c r="F177" s="14"/>
      <c r="G177" s="14"/>
      <c r="H177" s="14"/>
      <c r="I177" s="14"/>
      <c r="J177" s="14"/>
      <c r="K177" s="14"/>
      <c r="L177" s="1"/>
      <c r="M177"/>
      <c r="N177"/>
      <c r="O177"/>
    </row>
    <row r="178" spans="1:15" s="10" customFormat="1" ht="12.75">
      <c r="A178"/>
      <c r="B178"/>
      <c r="C178" s="14"/>
      <c r="D178" s="14"/>
      <c r="E178" s="14"/>
      <c r="F178" s="14"/>
      <c r="G178" s="14"/>
      <c r="H178" s="14"/>
      <c r="I178" s="14"/>
      <c r="J178" s="14"/>
      <c r="K178" s="14"/>
      <c r="L178" s="1"/>
      <c r="M178"/>
      <c r="N178"/>
      <c r="O178"/>
    </row>
    <row r="179" spans="1:15" s="10" customFormat="1" ht="12.75">
      <c r="A179"/>
      <c r="B179"/>
      <c r="C179" s="14"/>
      <c r="D179" s="14"/>
      <c r="E179" s="14"/>
      <c r="F179" s="14"/>
      <c r="G179" s="14"/>
      <c r="H179" s="14"/>
      <c r="I179" s="14"/>
      <c r="J179" s="14"/>
      <c r="K179" s="14"/>
      <c r="L179" s="1"/>
      <c r="M179"/>
      <c r="N179"/>
      <c r="O179"/>
    </row>
    <row r="180" spans="1:15" s="10" customFormat="1" ht="12.75">
      <c r="A180"/>
      <c r="B180"/>
      <c r="C180" s="14"/>
      <c r="D180" s="14"/>
      <c r="E180" s="14"/>
      <c r="F180" s="14"/>
      <c r="G180" s="14"/>
      <c r="H180" s="14"/>
      <c r="I180" s="14"/>
      <c r="J180" s="14"/>
      <c r="K180" s="14"/>
      <c r="L180" s="1"/>
      <c r="M180"/>
      <c r="N180"/>
      <c r="O180"/>
    </row>
    <row r="181" spans="1:15" s="10" customFormat="1" ht="12.75">
      <c r="A181"/>
      <c r="B181"/>
      <c r="C181" s="14"/>
      <c r="D181" s="14"/>
      <c r="E181" s="14"/>
      <c r="F181" s="14"/>
      <c r="G181" s="14"/>
      <c r="H181" s="14"/>
      <c r="I181" s="14"/>
      <c r="J181" s="14"/>
      <c r="K181" s="14"/>
      <c r="L181" s="1"/>
      <c r="M181"/>
      <c r="N181"/>
      <c r="O181"/>
    </row>
    <row r="182" spans="1:15" s="10" customFormat="1" ht="12.75">
      <c r="A182"/>
      <c r="B182"/>
      <c r="C182" s="14"/>
      <c r="D182" s="14"/>
      <c r="E182" s="14"/>
      <c r="F182" s="14"/>
      <c r="G182" s="14"/>
      <c r="H182" s="14"/>
      <c r="I182" s="14"/>
      <c r="J182" s="14"/>
      <c r="K182" s="14"/>
      <c r="L182" s="1"/>
      <c r="M182"/>
      <c r="N182"/>
      <c r="O182"/>
    </row>
    <row r="183" spans="1:15" s="10" customFormat="1" ht="12.75">
      <c r="A183"/>
      <c r="B183"/>
      <c r="C183" s="14"/>
      <c r="D183" s="14"/>
      <c r="E183" s="14"/>
      <c r="F183" s="14"/>
      <c r="G183" s="14"/>
      <c r="H183" s="14"/>
      <c r="I183" s="14"/>
      <c r="J183" s="14"/>
      <c r="K183" s="14"/>
      <c r="L183" s="1"/>
      <c r="M183"/>
      <c r="N183"/>
      <c r="O183"/>
    </row>
    <row r="184" spans="1:15" s="10" customFormat="1" ht="12.75">
      <c r="A184"/>
      <c r="B184"/>
      <c r="C184" s="14"/>
      <c r="D184" s="14"/>
      <c r="E184" s="14"/>
      <c r="F184" s="14"/>
      <c r="G184" s="14"/>
      <c r="H184" s="14"/>
      <c r="I184" s="14"/>
      <c r="J184" s="14"/>
      <c r="K184" s="14"/>
      <c r="L184" s="1"/>
      <c r="M184"/>
      <c r="N184"/>
      <c r="O184"/>
    </row>
    <row r="185" spans="1:15" s="10" customFormat="1" ht="12.75">
      <c r="A185"/>
      <c r="B185"/>
      <c r="C185" s="14"/>
      <c r="D185" s="14"/>
      <c r="E185" s="14"/>
      <c r="F185" s="14"/>
      <c r="G185" s="14"/>
      <c r="H185" s="14"/>
      <c r="I185" s="14"/>
      <c r="J185" s="14"/>
      <c r="K185" s="14"/>
      <c r="L185" s="1"/>
      <c r="M185"/>
      <c r="N185"/>
      <c r="O185"/>
    </row>
    <row r="186" spans="1:15" s="10" customFormat="1" ht="12.75">
      <c r="A186"/>
      <c r="B186"/>
      <c r="C186" s="14"/>
      <c r="D186" s="14"/>
      <c r="E186" s="14"/>
      <c r="F186" s="14"/>
      <c r="G186" s="14"/>
      <c r="H186" s="14"/>
      <c r="I186" s="14"/>
      <c r="J186" s="14"/>
      <c r="K186" s="14"/>
      <c r="L186" s="1"/>
      <c r="M186"/>
      <c r="N186"/>
      <c r="O186"/>
    </row>
    <row r="187" spans="1:15" s="10" customFormat="1" ht="12.75">
      <c r="A187"/>
      <c r="B187"/>
      <c r="C187" s="14"/>
      <c r="D187" s="14"/>
      <c r="E187" s="14"/>
      <c r="F187" s="14"/>
      <c r="G187" s="14"/>
      <c r="H187" s="14"/>
      <c r="I187" s="14"/>
      <c r="J187" s="14"/>
      <c r="K187" s="14"/>
      <c r="L187" s="1"/>
      <c r="M187"/>
      <c r="N187"/>
      <c r="O187"/>
    </row>
    <row r="188" spans="1:15" s="10" customFormat="1" ht="12.75">
      <c r="A188"/>
      <c r="B188"/>
      <c r="C188" s="14"/>
      <c r="D188" s="14"/>
      <c r="E188" s="14"/>
      <c r="F188" s="14"/>
      <c r="G188" s="14"/>
      <c r="H188" s="14"/>
      <c r="I188" s="14"/>
      <c r="J188" s="14"/>
      <c r="K188" s="14"/>
      <c r="L188" s="1"/>
      <c r="M188"/>
      <c r="N188"/>
      <c r="O188"/>
    </row>
    <row r="189" spans="1:15" s="10" customFormat="1" ht="12.75">
      <c r="A189"/>
      <c r="B189"/>
      <c r="C189" s="14"/>
      <c r="D189" s="14"/>
      <c r="E189" s="14"/>
      <c r="F189" s="14"/>
      <c r="G189" s="14"/>
      <c r="H189" s="14"/>
      <c r="I189" s="14"/>
      <c r="J189" s="14"/>
      <c r="K189" s="14"/>
      <c r="L189" s="1"/>
      <c r="M189"/>
      <c r="N189"/>
      <c r="O189"/>
    </row>
    <row r="190" spans="1:15" s="10" customFormat="1" ht="12.75">
      <c r="A190"/>
      <c r="B190"/>
      <c r="C190" s="14"/>
      <c r="D190" s="14"/>
      <c r="E190" s="14"/>
      <c r="F190" s="14"/>
      <c r="G190" s="14"/>
      <c r="H190" s="14"/>
      <c r="I190" s="14"/>
      <c r="J190" s="14"/>
      <c r="K190" s="14"/>
      <c r="L190" s="1"/>
      <c r="M190"/>
      <c r="N190"/>
      <c r="O190"/>
    </row>
    <row r="191" spans="1:15" s="10" customFormat="1" ht="12.75">
      <c r="A191"/>
      <c r="B191"/>
      <c r="C191" s="14"/>
      <c r="D191" s="14"/>
      <c r="E191" s="14"/>
      <c r="F191" s="14"/>
      <c r="G191" s="14"/>
      <c r="H191" s="14"/>
      <c r="I191" s="14"/>
      <c r="J191" s="14"/>
      <c r="K191" s="14"/>
      <c r="L191" s="1"/>
      <c r="M191"/>
      <c r="N191"/>
      <c r="O191"/>
    </row>
    <row r="192" spans="1:15" s="10" customFormat="1" ht="12.75">
      <c r="A192"/>
      <c r="B192"/>
      <c r="C192" s="14"/>
      <c r="D192" s="14"/>
      <c r="E192" s="14"/>
      <c r="F192" s="14"/>
      <c r="G192" s="14"/>
      <c r="H192" s="14"/>
      <c r="I192" s="14"/>
      <c r="J192" s="14"/>
      <c r="K192" s="14"/>
      <c r="L192" s="1"/>
      <c r="M192"/>
      <c r="N192"/>
      <c r="O192"/>
    </row>
    <row r="193" spans="1:15" s="10" customFormat="1" ht="12.75">
      <c r="A193"/>
      <c r="B193"/>
      <c r="C193" s="14"/>
      <c r="D193" s="14"/>
      <c r="E193" s="14"/>
      <c r="F193" s="14"/>
      <c r="G193" s="14"/>
      <c r="H193" s="14"/>
      <c r="I193" s="14"/>
      <c r="J193" s="14"/>
      <c r="K193" s="14"/>
      <c r="L193" s="1"/>
      <c r="M193"/>
      <c r="N193"/>
      <c r="O193"/>
    </row>
    <row r="194" spans="1:15" s="10" customFormat="1" ht="12.75">
      <c r="A194"/>
      <c r="B194"/>
      <c r="C194" s="14"/>
      <c r="D194" s="14"/>
      <c r="E194" s="14"/>
      <c r="F194" s="14"/>
      <c r="G194" s="14"/>
      <c r="H194" s="14"/>
      <c r="I194" s="14"/>
      <c r="J194" s="14"/>
      <c r="K194" s="14"/>
      <c r="L194" s="1"/>
      <c r="M194"/>
      <c r="N194"/>
      <c r="O194"/>
    </row>
    <row r="195" spans="1:15" s="10" customFormat="1" ht="12.75">
      <c r="A195"/>
      <c r="B195"/>
      <c r="C195" s="14"/>
      <c r="D195" s="14"/>
      <c r="E195" s="14"/>
      <c r="F195" s="14"/>
      <c r="G195" s="14"/>
      <c r="H195" s="14"/>
      <c r="I195" s="14"/>
      <c r="J195" s="14"/>
      <c r="K195" s="14"/>
      <c r="L195" s="1"/>
      <c r="M195"/>
      <c r="N195"/>
      <c r="O195"/>
    </row>
    <row r="196" spans="1:15" s="10" customFormat="1" ht="12.75">
      <c r="A196"/>
      <c r="B196"/>
      <c r="C196" s="14"/>
      <c r="D196" s="14"/>
      <c r="E196" s="14"/>
      <c r="F196" s="14"/>
      <c r="G196" s="14"/>
      <c r="H196" s="14"/>
      <c r="I196" s="14"/>
      <c r="J196" s="14"/>
      <c r="K196" s="14"/>
      <c r="L196" s="1"/>
      <c r="M196"/>
      <c r="N196"/>
      <c r="O196"/>
    </row>
    <row r="197" spans="1:15" s="10" customFormat="1" ht="12.75">
      <c r="A197"/>
      <c r="B197"/>
      <c r="C197" s="14"/>
      <c r="D197" s="14"/>
      <c r="E197" s="14"/>
      <c r="F197" s="14"/>
      <c r="G197" s="14"/>
      <c r="H197" s="14"/>
      <c r="I197" s="14"/>
      <c r="J197" s="14"/>
      <c r="K197" s="14"/>
      <c r="L197" s="1"/>
      <c r="M197"/>
      <c r="N197"/>
      <c r="O197"/>
    </row>
    <row r="198" spans="1:15" s="10" customFormat="1" ht="12.75">
      <c r="A198"/>
      <c r="B198"/>
      <c r="C198" s="14"/>
      <c r="D198" s="14"/>
      <c r="E198" s="14"/>
      <c r="F198" s="14"/>
      <c r="G198" s="14"/>
      <c r="H198" s="14"/>
      <c r="I198" s="14"/>
      <c r="J198" s="14"/>
      <c r="K198" s="14"/>
      <c r="L198" s="1"/>
      <c r="M198"/>
      <c r="N198"/>
      <c r="O198"/>
    </row>
    <row r="199" spans="1:15" s="10" customFormat="1" ht="12.75">
      <c r="A199"/>
      <c r="B199"/>
      <c r="C199" s="14"/>
      <c r="D199" s="14"/>
      <c r="E199" s="14"/>
      <c r="F199" s="14"/>
      <c r="G199" s="14"/>
      <c r="H199" s="14"/>
      <c r="I199" s="14"/>
      <c r="J199" s="14"/>
      <c r="K199" s="14"/>
      <c r="L199" s="1"/>
      <c r="M199"/>
      <c r="N199"/>
      <c r="O199"/>
    </row>
    <row r="200" spans="1:15" s="10" customFormat="1" ht="12.75">
      <c r="A200"/>
      <c r="B200"/>
      <c r="C200" s="14"/>
      <c r="D200" s="14"/>
      <c r="E200" s="14"/>
      <c r="F200" s="14"/>
      <c r="G200" s="14"/>
      <c r="H200" s="14"/>
      <c r="I200" s="14"/>
      <c r="J200" s="14"/>
      <c r="K200" s="14"/>
      <c r="L200" s="1"/>
      <c r="M200"/>
      <c r="N200"/>
      <c r="O200"/>
    </row>
    <row r="201" spans="1:15" s="10" customFormat="1" ht="12.75">
      <c r="A201"/>
      <c r="B201"/>
      <c r="C201" s="14"/>
      <c r="D201" s="14"/>
      <c r="E201" s="14"/>
      <c r="F201" s="14"/>
      <c r="G201" s="14"/>
      <c r="H201" s="14"/>
      <c r="I201" s="14"/>
      <c r="J201" s="14"/>
      <c r="K201" s="14"/>
      <c r="L201" s="1"/>
      <c r="M201"/>
      <c r="N201"/>
      <c r="O201"/>
    </row>
    <row r="202" spans="1:15" s="10" customFormat="1" ht="12.75">
      <c r="A202"/>
      <c r="B202"/>
      <c r="C202" s="14"/>
      <c r="D202" s="14"/>
      <c r="E202" s="14"/>
      <c r="F202" s="14"/>
      <c r="G202" s="14"/>
      <c r="H202" s="14"/>
      <c r="I202" s="14"/>
      <c r="J202" s="14"/>
      <c r="K202" s="14"/>
      <c r="L202" s="1"/>
      <c r="M202"/>
      <c r="N202"/>
      <c r="O202"/>
    </row>
    <row r="203" spans="1:15" s="10" customFormat="1" ht="12.75">
      <c r="A203"/>
      <c r="B203"/>
      <c r="C203" s="14"/>
      <c r="D203" s="14"/>
      <c r="E203" s="14"/>
      <c r="F203" s="14"/>
      <c r="G203" s="14"/>
      <c r="H203" s="14"/>
      <c r="I203" s="14"/>
      <c r="J203" s="14"/>
      <c r="K203" s="14"/>
      <c r="L203" s="1"/>
      <c r="M203"/>
      <c r="N203"/>
      <c r="O203"/>
    </row>
    <row r="204" spans="1:15" s="10" customFormat="1" ht="12.75">
      <c r="A204"/>
      <c r="B204"/>
      <c r="C204" s="14"/>
      <c r="D204" s="14"/>
      <c r="E204" s="14"/>
      <c r="F204" s="14"/>
      <c r="G204" s="14"/>
      <c r="H204" s="14"/>
      <c r="I204" s="14"/>
      <c r="J204" s="14"/>
      <c r="K204" s="14"/>
      <c r="L204" s="1"/>
      <c r="M204"/>
      <c r="N204"/>
      <c r="O204"/>
    </row>
    <row r="205" spans="1:15" s="10" customFormat="1" ht="12.75">
      <c r="A205"/>
      <c r="B205"/>
      <c r="C205" s="14"/>
      <c r="D205" s="14"/>
      <c r="E205" s="14"/>
      <c r="F205" s="14"/>
      <c r="G205" s="14"/>
      <c r="H205" s="14"/>
      <c r="I205" s="14"/>
      <c r="J205" s="14"/>
      <c r="K205" s="14"/>
      <c r="L205" s="1"/>
      <c r="M205"/>
      <c r="N205"/>
      <c r="O205"/>
    </row>
    <row r="206" spans="1:15" s="10" customFormat="1" ht="12.75">
      <c r="A206"/>
      <c r="B206"/>
      <c r="C206" s="14"/>
      <c r="D206" s="14"/>
      <c r="E206" s="14"/>
      <c r="F206" s="14"/>
      <c r="G206" s="14"/>
      <c r="H206" s="14"/>
      <c r="I206" s="14"/>
      <c r="J206" s="14"/>
      <c r="K206" s="14"/>
      <c r="L206" s="1"/>
      <c r="M206"/>
      <c r="N206"/>
      <c r="O206"/>
    </row>
    <row r="207" spans="1:15" s="10" customFormat="1" ht="12.75">
      <c r="A207"/>
      <c r="B207"/>
      <c r="C207" s="14"/>
      <c r="D207" s="14"/>
      <c r="E207" s="14"/>
      <c r="F207" s="14"/>
      <c r="G207" s="14"/>
      <c r="H207" s="14"/>
      <c r="I207" s="14"/>
      <c r="J207" s="14"/>
      <c r="K207" s="14"/>
      <c r="L207" s="1"/>
      <c r="M207"/>
      <c r="N207"/>
      <c r="O207"/>
    </row>
    <row r="208" spans="1:15" s="10" customFormat="1" ht="12.75">
      <c r="A208"/>
      <c r="B208"/>
      <c r="C208" s="14"/>
      <c r="D208" s="14"/>
      <c r="E208" s="14"/>
      <c r="F208" s="14"/>
      <c r="G208" s="14"/>
      <c r="H208" s="14"/>
      <c r="I208" s="14"/>
      <c r="J208" s="14"/>
      <c r="K208" s="14"/>
      <c r="L208" s="1"/>
      <c r="M208"/>
      <c r="N208"/>
      <c r="O208"/>
    </row>
    <row r="209" spans="1:15" s="10" customFormat="1" ht="12.75">
      <c r="A209"/>
      <c r="B209"/>
      <c r="C209" s="14"/>
      <c r="D209" s="14"/>
      <c r="E209" s="14"/>
      <c r="F209" s="14"/>
      <c r="G209" s="14"/>
      <c r="H209" s="14"/>
      <c r="I209" s="14"/>
      <c r="J209" s="14"/>
      <c r="K209" s="14"/>
      <c r="L209" s="1"/>
      <c r="M209"/>
      <c r="N209"/>
      <c r="O209"/>
    </row>
    <row r="210" spans="1:15" s="10" customFormat="1" ht="12.75">
      <c r="A210"/>
      <c r="B210"/>
      <c r="C210" s="14"/>
      <c r="D210" s="14"/>
      <c r="E210" s="14"/>
      <c r="F210" s="14"/>
      <c r="G210" s="14"/>
      <c r="H210" s="14"/>
      <c r="I210" s="14"/>
      <c r="J210" s="14"/>
      <c r="K210" s="14"/>
      <c r="L210" s="1"/>
      <c r="M210"/>
      <c r="N210"/>
      <c r="O210"/>
    </row>
    <row r="211" spans="1:15" s="10" customFormat="1" ht="12.75">
      <c r="A211"/>
      <c r="B211"/>
      <c r="C211" s="14"/>
      <c r="D211" s="14"/>
      <c r="E211" s="14"/>
      <c r="F211" s="14"/>
      <c r="G211" s="14"/>
      <c r="H211" s="14"/>
      <c r="I211" s="14"/>
      <c r="J211" s="14"/>
      <c r="K211" s="14"/>
      <c r="L211" s="1"/>
      <c r="M211"/>
      <c r="N211"/>
      <c r="O211"/>
    </row>
    <row r="212" spans="1:15" s="10" customFormat="1" ht="12.75">
      <c r="A212"/>
      <c r="B212"/>
      <c r="C212" s="14"/>
      <c r="D212" s="14"/>
      <c r="E212" s="14"/>
      <c r="F212" s="14"/>
      <c r="G212" s="14"/>
      <c r="H212" s="14"/>
      <c r="I212" s="14"/>
      <c r="J212" s="14"/>
      <c r="K212" s="14"/>
      <c r="L212" s="1"/>
      <c r="M212"/>
      <c r="N212"/>
      <c r="O212"/>
    </row>
    <row r="213" spans="1:15" s="10" customFormat="1" ht="12.75">
      <c r="A213"/>
      <c r="B213"/>
      <c r="C213" s="14"/>
      <c r="D213" s="14"/>
      <c r="E213" s="14"/>
      <c r="F213" s="14"/>
      <c r="G213" s="14"/>
      <c r="H213" s="14"/>
      <c r="I213" s="14"/>
      <c r="J213" s="14"/>
      <c r="K213" s="14"/>
      <c r="L213" s="1"/>
      <c r="M213"/>
      <c r="N213"/>
      <c r="O213"/>
    </row>
    <row r="214" spans="1:15" s="10" customFormat="1" ht="12.75">
      <c r="A214"/>
      <c r="B214"/>
      <c r="C214" s="14"/>
      <c r="D214" s="14"/>
      <c r="E214" s="14"/>
      <c r="F214" s="14"/>
      <c r="G214" s="14"/>
      <c r="H214" s="14"/>
      <c r="I214" s="14"/>
      <c r="J214" s="14"/>
      <c r="K214" s="14"/>
      <c r="L214" s="1"/>
      <c r="M214"/>
      <c r="N214"/>
      <c r="O214"/>
    </row>
    <row r="215" spans="1:15" s="10" customFormat="1" ht="12.75">
      <c r="A215"/>
      <c r="B215"/>
      <c r="C215" s="14"/>
      <c r="D215" s="14"/>
      <c r="E215" s="14"/>
      <c r="F215" s="14"/>
      <c r="G215" s="14"/>
      <c r="H215" s="14"/>
      <c r="I215" s="14"/>
      <c r="J215" s="14"/>
      <c r="K215" s="14"/>
      <c r="L215" s="1"/>
      <c r="M215"/>
      <c r="N215"/>
      <c r="O215"/>
    </row>
    <row r="216" spans="1:15" s="10" customFormat="1" ht="12.75">
      <c r="A216"/>
      <c r="B216"/>
      <c r="C216" s="14"/>
      <c r="D216" s="14"/>
      <c r="E216" s="14"/>
      <c r="F216" s="14"/>
      <c r="G216" s="14"/>
      <c r="H216" s="14"/>
      <c r="I216" s="14"/>
      <c r="J216" s="14"/>
      <c r="K216" s="14"/>
      <c r="L216" s="1"/>
      <c r="M216"/>
      <c r="N216"/>
      <c r="O216"/>
    </row>
    <row r="217" spans="1:15" s="10" customFormat="1" ht="12.75">
      <c r="A217"/>
      <c r="B217"/>
      <c r="C217" s="14"/>
      <c r="D217" s="14"/>
      <c r="E217" s="14"/>
      <c r="F217" s="14"/>
      <c r="G217" s="14"/>
      <c r="H217" s="14"/>
      <c r="I217" s="14"/>
      <c r="J217" s="14"/>
      <c r="K217" s="14"/>
      <c r="L217" s="1"/>
      <c r="M217"/>
      <c r="N217"/>
      <c r="O217"/>
    </row>
    <row r="218" spans="1:15" s="10" customFormat="1" ht="12.75">
      <c r="A218"/>
      <c r="B218"/>
      <c r="C218" s="14"/>
      <c r="D218" s="14"/>
      <c r="E218" s="14"/>
      <c r="F218" s="14"/>
      <c r="G218" s="14"/>
      <c r="H218" s="14"/>
      <c r="I218" s="14"/>
      <c r="J218" s="14"/>
      <c r="K218" s="14"/>
      <c r="L218" s="1"/>
      <c r="M218"/>
      <c r="N218"/>
      <c r="O218"/>
    </row>
    <row r="219" spans="1:15" s="10" customFormat="1" ht="12.75">
      <c r="A219"/>
      <c r="B219"/>
      <c r="C219" s="14"/>
      <c r="D219" s="14"/>
      <c r="E219" s="14"/>
      <c r="F219" s="14"/>
      <c r="G219" s="14"/>
      <c r="H219" s="14"/>
      <c r="I219" s="14"/>
      <c r="J219" s="14"/>
      <c r="K219" s="14"/>
      <c r="L219" s="1"/>
      <c r="M219"/>
      <c r="N219"/>
      <c r="O219"/>
    </row>
    <row r="220" spans="1:15" s="10" customFormat="1" ht="12.75">
      <c r="A220"/>
      <c r="B220"/>
      <c r="C220" s="14"/>
      <c r="D220" s="14"/>
      <c r="E220" s="14"/>
      <c r="F220" s="14"/>
      <c r="G220" s="14"/>
      <c r="H220" s="14"/>
      <c r="I220" s="14"/>
      <c r="J220" s="14"/>
      <c r="K220" s="14"/>
      <c r="L220" s="1"/>
      <c r="M220"/>
      <c r="N220"/>
      <c r="O220"/>
    </row>
    <row r="221" spans="1:15" s="10" customFormat="1" ht="12.75">
      <c r="A221"/>
      <c r="B221"/>
      <c r="C221" s="14"/>
      <c r="D221" s="14"/>
      <c r="E221" s="14"/>
      <c r="F221" s="14"/>
      <c r="G221" s="14"/>
      <c r="H221" s="14"/>
      <c r="I221" s="14"/>
      <c r="J221" s="14"/>
      <c r="K221" s="14"/>
      <c r="L221" s="1"/>
      <c r="M221"/>
      <c r="N221"/>
      <c r="O221"/>
    </row>
    <row r="222" spans="1:15" s="10" customFormat="1" ht="12.75">
      <c r="A222"/>
      <c r="B222"/>
      <c r="C222" s="14"/>
      <c r="D222" s="14"/>
      <c r="E222" s="14"/>
      <c r="F222" s="14"/>
      <c r="G222" s="14"/>
      <c r="H222" s="14"/>
      <c r="I222" s="14"/>
      <c r="J222" s="14"/>
      <c r="K222" s="14"/>
      <c r="L222" s="1"/>
      <c r="M222"/>
      <c r="N222"/>
      <c r="O222"/>
    </row>
    <row r="223" spans="1:15" s="10" customFormat="1" ht="12.75">
      <c r="A223"/>
      <c r="B223"/>
      <c r="C223" s="14"/>
      <c r="D223" s="14"/>
      <c r="E223" s="14"/>
      <c r="F223" s="14"/>
      <c r="G223" s="14"/>
      <c r="H223" s="14"/>
      <c r="I223" s="14"/>
      <c r="J223" s="14"/>
      <c r="K223" s="14"/>
      <c r="L223" s="1"/>
      <c r="M223"/>
      <c r="N223"/>
      <c r="O223"/>
    </row>
    <row r="224" spans="1:15" s="10" customFormat="1" ht="12.75">
      <c r="A224"/>
      <c r="B224"/>
      <c r="C224" s="14"/>
      <c r="D224" s="14"/>
      <c r="E224" s="14"/>
      <c r="F224" s="14"/>
      <c r="G224" s="14"/>
      <c r="H224" s="14"/>
      <c r="I224" s="14"/>
      <c r="J224" s="14"/>
      <c r="K224" s="14"/>
      <c r="L224" s="1"/>
      <c r="M224"/>
      <c r="N224"/>
      <c r="O224"/>
    </row>
    <row r="225" spans="1:15" s="10" customFormat="1" ht="12.75">
      <c r="A225"/>
      <c r="B225"/>
      <c r="C225" s="14"/>
      <c r="D225" s="14"/>
      <c r="E225" s="14"/>
      <c r="F225" s="14"/>
      <c r="G225" s="14"/>
      <c r="H225" s="14"/>
      <c r="I225" s="14"/>
      <c r="J225" s="14"/>
      <c r="K225" s="14"/>
      <c r="L225" s="1"/>
      <c r="M225"/>
      <c r="N225"/>
      <c r="O225"/>
    </row>
    <row r="226" spans="1:15" s="10" customFormat="1" ht="12.75">
      <c r="A226"/>
      <c r="B226"/>
      <c r="C226" s="14"/>
      <c r="D226" s="14"/>
      <c r="E226" s="14"/>
      <c r="F226" s="14"/>
      <c r="G226" s="14"/>
      <c r="H226" s="14"/>
      <c r="I226" s="14"/>
      <c r="J226" s="14"/>
      <c r="K226" s="14"/>
      <c r="L226" s="1"/>
      <c r="M226"/>
      <c r="N226"/>
      <c r="O226"/>
    </row>
    <row r="227" spans="1:15" s="10" customFormat="1" ht="12.75">
      <c r="A227"/>
      <c r="B227"/>
      <c r="C227" s="14"/>
      <c r="D227" s="14"/>
      <c r="E227" s="14"/>
      <c r="F227" s="14"/>
      <c r="G227" s="14"/>
      <c r="H227" s="14"/>
      <c r="I227" s="14"/>
      <c r="J227" s="14"/>
      <c r="K227" s="14"/>
      <c r="L227" s="1"/>
      <c r="M227"/>
      <c r="N227"/>
      <c r="O227"/>
    </row>
    <row r="228" spans="1:15" s="10" customFormat="1" ht="12.75">
      <c r="A228"/>
      <c r="B228"/>
      <c r="C228" s="14"/>
      <c r="D228" s="14"/>
      <c r="E228" s="14"/>
      <c r="F228" s="14"/>
      <c r="G228" s="14"/>
      <c r="H228" s="14"/>
      <c r="I228" s="14"/>
      <c r="J228" s="14"/>
      <c r="K228" s="14"/>
      <c r="L228" s="1"/>
      <c r="M228"/>
      <c r="N228"/>
      <c r="O228"/>
    </row>
    <row r="229" spans="1:15" s="10" customFormat="1" ht="12.75">
      <c r="A229"/>
      <c r="B229"/>
      <c r="C229" s="14"/>
      <c r="D229" s="14"/>
      <c r="E229" s="14"/>
      <c r="F229" s="14"/>
      <c r="G229" s="14"/>
      <c r="H229" s="14"/>
      <c r="I229" s="14"/>
      <c r="J229" s="14"/>
      <c r="K229" s="14"/>
      <c r="L229" s="1"/>
      <c r="M229"/>
      <c r="N229"/>
      <c r="O229"/>
    </row>
    <row r="230" spans="1:15" s="10" customFormat="1" ht="12.75">
      <c r="A230"/>
      <c r="B230"/>
      <c r="C230" s="14"/>
      <c r="D230" s="14"/>
      <c r="E230" s="14"/>
      <c r="F230" s="14"/>
      <c r="G230" s="14"/>
      <c r="H230" s="14"/>
      <c r="I230" s="14"/>
      <c r="J230" s="14"/>
      <c r="K230" s="14"/>
      <c r="L230" s="1"/>
      <c r="M230"/>
      <c r="N230"/>
      <c r="O230"/>
    </row>
    <row r="231" spans="1:15" s="10" customFormat="1" ht="12.75">
      <c r="A231"/>
      <c r="B231"/>
      <c r="C231" s="14"/>
      <c r="D231" s="14"/>
      <c r="E231" s="14"/>
      <c r="F231" s="14"/>
      <c r="G231" s="14"/>
      <c r="H231" s="14"/>
      <c r="I231" s="14"/>
      <c r="J231" s="14"/>
      <c r="K231" s="14"/>
      <c r="L231" s="1"/>
      <c r="M231"/>
      <c r="N231"/>
      <c r="O231"/>
    </row>
    <row r="232" spans="1:15" s="10" customFormat="1" ht="12.75">
      <c r="A232"/>
      <c r="B232"/>
      <c r="C232" s="14"/>
      <c r="D232" s="14"/>
      <c r="E232" s="14"/>
      <c r="F232" s="14"/>
      <c r="G232" s="14"/>
      <c r="H232" s="14"/>
      <c r="I232" s="14"/>
      <c r="J232" s="14"/>
      <c r="K232" s="14"/>
      <c r="L232" s="1"/>
      <c r="M232"/>
      <c r="N232"/>
      <c r="O232"/>
    </row>
    <row r="233" spans="1:15" s="10" customFormat="1" ht="12.75">
      <c r="A233"/>
      <c r="B233"/>
      <c r="C233" s="14"/>
      <c r="D233" s="14"/>
      <c r="E233" s="14"/>
      <c r="F233" s="14"/>
      <c r="G233" s="14"/>
      <c r="H233" s="14"/>
      <c r="I233" s="14"/>
      <c r="J233" s="14"/>
      <c r="K233" s="14"/>
      <c r="L233" s="1"/>
      <c r="M233"/>
      <c r="N233"/>
      <c r="O233"/>
    </row>
    <row r="234" spans="1:15" s="10" customFormat="1" ht="12.75">
      <c r="A234"/>
      <c r="B234"/>
      <c r="C234" s="14"/>
      <c r="D234" s="14"/>
      <c r="E234" s="14"/>
      <c r="F234" s="14"/>
      <c r="G234" s="14"/>
      <c r="H234" s="14"/>
      <c r="I234" s="14"/>
      <c r="J234" s="14"/>
      <c r="K234" s="14"/>
      <c r="L234" s="1"/>
      <c r="M234"/>
      <c r="N234"/>
      <c r="O234"/>
    </row>
    <row r="235" spans="1:15" s="10" customFormat="1" ht="12.75">
      <c r="A235"/>
      <c r="B235"/>
      <c r="C235" s="14"/>
      <c r="D235" s="14"/>
      <c r="E235" s="14"/>
      <c r="F235" s="14"/>
      <c r="G235" s="14"/>
      <c r="H235" s="14"/>
      <c r="I235" s="14"/>
      <c r="J235" s="14"/>
      <c r="K235" s="14"/>
      <c r="L235" s="1"/>
      <c r="M235"/>
      <c r="N235"/>
      <c r="O235"/>
    </row>
    <row r="236" spans="1:15" s="10" customFormat="1" ht="12.75">
      <c r="A236"/>
      <c r="B236"/>
      <c r="C236" s="14"/>
      <c r="D236" s="14"/>
      <c r="E236" s="14"/>
      <c r="F236" s="14"/>
      <c r="G236" s="14"/>
      <c r="H236" s="14"/>
      <c r="I236" s="14"/>
      <c r="J236" s="14"/>
      <c r="K236" s="14"/>
      <c r="L236" s="1"/>
      <c r="M236"/>
      <c r="N236"/>
      <c r="O236"/>
    </row>
    <row r="237" spans="1:15" s="10" customFormat="1" ht="12.75">
      <c r="A237"/>
      <c r="B237"/>
      <c r="C237" s="14"/>
      <c r="D237" s="14"/>
      <c r="E237" s="14"/>
      <c r="F237" s="14"/>
      <c r="G237" s="14"/>
      <c r="H237" s="14"/>
      <c r="I237" s="14"/>
      <c r="J237" s="14"/>
      <c r="K237" s="14"/>
      <c r="L237" s="1"/>
      <c r="M237"/>
      <c r="N237"/>
      <c r="O237"/>
    </row>
    <row r="238" spans="1:15" s="10" customFormat="1" ht="12.75">
      <c r="A238"/>
      <c r="B238"/>
      <c r="C238" s="14"/>
      <c r="D238" s="14"/>
      <c r="E238" s="14"/>
      <c r="F238" s="14"/>
      <c r="G238" s="14"/>
      <c r="H238" s="14"/>
      <c r="I238" s="14"/>
      <c r="J238" s="14"/>
      <c r="K238" s="14"/>
      <c r="L238" s="1"/>
      <c r="M238"/>
      <c r="N238"/>
      <c r="O238"/>
    </row>
    <row r="239" spans="1:15" s="10" customFormat="1" ht="12.75">
      <c r="A239"/>
      <c r="B239"/>
      <c r="C239" s="14"/>
      <c r="D239" s="14"/>
      <c r="E239" s="14"/>
      <c r="F239" s="14"/>
      <c r="G239" s="14"/>
      <c r="H239" s="14"/>
      <c r="I239" s="14"/>
      <c r="J239" s="14"/>
      <c r="K239" s="14"/>
      <c r="L239" s="1"/>
      <c r="M239"/>
      <c r="N239"/>
      <c r="O239"/>
    </row>
    <row r="240" spans="1:15" s="10" customFormat="1" ht="12.75">
      <c r="A240"/>
      <c r="B240"/>
      <c r="C240" s="14"/>
      <c r="D240" s="14"/>
      <c r="E240" s="14"/>
      <c r="F240" s="14"/>
      <c r="G240" s="14"/>
      <c r="H240" s="14"/>
      <c r="I240" s="14"/>
      <c r="J240" s="14"/>
      <c r="K240" s="14"/>
      <c r="L240" s="1"/>
      <c r="M240"/>
      <c r="N240"/>
      <c r="O240"/>
    </row>
    <row r="241" spans="1:15" s="10" customFormat="1" ht="12.75">
      <c r="A241"/>
      <c r="B241"/>
      <c r="C241" s="14"/>
      <c r="D241" s="14"/>
      <c r="E241" s="14"/>
      <c r="F241" s="14"/>
      <c r="G241" s="14"/>
      <c r="H241" s="14"/>
      <c r="I241" s="14"/>
      <c r="J241" s="14"/>
      <c r="K241" s="14"/>
      <c r="L241" s="1"/>
      <c r="M241"/>
      <c r="N241"/>
      <c r="O241"/>
    </row>
    <row r="242" spans="1:15" s="10" customFormat="1" ht="12.75">
      <c r="A242"/>
      <c r="B242"/>
      <c r="C242" s="14"/>
      <c r="D242" s="14"/>
      <c r="E242" s="14"/>
      <c r="F242" s="14"/>
      <c r="G242" s="14"/>
      <c r="H242" s="14"/>
      <c r="I242" s="14"/>
      <c r="J242" s="14"/>
      <c r="K242" s="14"/>
      <c r="L242" s="1"/>
      <c r="M242"/>
      <c r="N242"/>
      <c r="O242"/>
    </row>
    <row r="243" spans="1:15" s="10" customFormat="1" ht="12.75">
      <c r="A243"/>
      <c r="B243"/>
      <c r="C243" s="14"/>
      <c r="D243" s="14"/>
      <c r="E243" s="14"/>
      <c r="F243" s="14"/>
      <c r="G243" s="14"/>
      <c r="H243" s="14"/>
      <c r="I243" s="14"/>
      <c r="J243" s="14"/>
      <c r="K243" s="14"/>
      <c r="L243" s="1"/>
      <c r="M243"/>
      <c r="N243"/>
      <c r="O243"/>
    </row>
    <row r="244" spans="1:15" s="10" customFormat="1" ht="12.75">
      <c r="A244"/>
      <c r="B244"/>
      <c r="C244" s="14"/>
      <c r="D244" s="14"/>
      <c r="E244" s="14"/>
      <c r="F244" s="14"/>
      <c r="G244" s="14"/>
      <c r="H244" s="14"/>
      <c r="I244" s="14"/>
      <c r="J244" s="14"/>
      <c r="K244" s="14"/>
      <c r="L244" s="1"/>
      <c r="M244"/>
      <c r="N244"/>
      <c r="O244"/>
    </row>
    <row r="245" spans="1:15" s="10" customFormat="1" ht="12.75">
      <c r="A245"/>
      <c r="B245"/>
      <c r="C245" s="14"/>
      <c r="D245" s="14"/>
      <c r="E245" s="14"/>
      <c r="F245" s="14"/>
      <c r="G245" s="14"/>
      <c r="H245" s="14"/>
      <c r="I245" s="14"/>
      <c r="J245" s="14"/>
      <c r="K245" s="14"/>
      <c r="L245" s="1"/>
      <c r="M245"/>
      <c r="N245"/>
      <c r="O245"/>
    </row>
    <row r="246" spans="1:15" s="10" customFormat="1" ht="12.75">
      <c r="A246"/>
      <c r="B246"/>
      <c r="C246" s="14"/>
      <c r="D246" s="14"/>
      <c r="E246" s="14"/>
      <c r="F246" s="14"/>
      <c r="G246" s="14"/>
      <c r="H246" s="14"/>
      <c r="I246" s="14"/>
      <c r="J246" s="14"/>
      <c r="K246" s="14"/>
      <c r="L246" s="1"/>
      <c r="M246"/>
      <c r="N246"/>
      <c r="O246"/>
    </row>
    <row r="247" spans="1:15" s="10" customFormat="1" ht="12.75">
      <c r="A247"/>
      <c r="B247"/>
      <c r="C247" s="14"/>
      <c r="D247" s="14"/>
      <c r="E247" s="14"/>
      <c r="F247" s="14"/>
      <c r="G247" s="14"/>
      <c r="H247" s="14"/>
      <c r="I247" s="14"/>
      <c r="J247" s="14"/>
      <c r="K247" s="14"/>
      <c r="L247" s="1"/>
      <c r="M247"/>
      <c r="N247"/>
      <c r="O247"/>
    </row>
    <row r="248" spans="1:15" s="10" customFormat="1" ht="12.75">
      <c r="A248"/>
      <c r="B248"/>
      <c r="C248" s="14"/>
      <c r="D248" s="14"/>
      <c r="E248" s="14"/>
      <c r="F248" s="14"/>
      <c r="G248" s="14"/>
      <c r="H248" s="14"/>
      <c r="I248" s="14"/>
      <c r="J248" s="14"/>
      <c r="K248" s="14"/>
      <c r="L248" s="1"/>
      <c r="M248"/>
      <c r="N248"/>
      <c r="O248"/>
    </row>
    <row r="249" spans="1:15" s="10" customFormat="1" ht="12.75">
      <c r="A249"/>
      <c r="B249"/>
      <c r="C249" s="14"/>
      <c r="D249" s="14"/>
      <c r="E249" s="14"/>
      <c r="F249" s="14"/>
      <c r="G249" s="14"/>
      <c r="H249" s="14"/>
      <c r="I249" s="14"/>
      <c r="J249" s="14"/>
      <c r="K249" s="14"/>
      <c r="L249" s="1"/>
      <c r="M249"/>
      <c r="N249"/>
      <c r="O249"/>
    </row>
    <row r="250" spans="1:15" s="10" customFormat="1" ht="12.75">
      <c r="A250"/>
      <c r="B250"/>
      <c r="C250" s="14"/>
      <c r="D250" s="14"/>
      <c r="E250" s="14"/>
      <c r="F250" s="14"/>
      <c r="G250" s="14"/>
      <c r="H250" s="14"/>
      <c r="I250" s="14"/>
      <c r="J250" s="14"/>
      <c r="K250" s="14"/>
      <c r="L250" s="1"/>
      <c r="M250"/>
      <c r="N250"/>
      <c r="O250"/>
    </row>
    <row r="251" spans="1:15" s="10" customFormat="1" ht="12.75">
      <c r="A251"/>
      <c r="B251"/>
      <c r="C251" s="14"/>
      <c r="D251" s="14"/>
      <c r="E251" s="14"/>
      <c r="F251" s="14"/>
      <c r="G251" s="14"/>
      <c r="H251" s="14"/>
      <c r="I251" s="14"/>
      <c r="J251" s="14"/>
      <c r="K251" s="14"/>
      <c r="L251" s="1"/>
      <c r="M251"/>
      <c r="N251"/>
      <c r="O251"/>
    </row>
    <row r="252" spans="1:15" s="10" customFormat="1" ht="12.75">
      <c r="A252"/>
      <c r="B252"/>
      <c r="C252" s="14"/>
      <c r="D252" s="14"/>
      <c r="E252" s="14"/>
      <c r="F252" s="14"/>
      <c r="G252" s="14"/>
      <c r="H252" s="14"/>
      <c r="I252" s="14"/>
      <c r="J252" s="14"/>
      <c r="K252" s="14"/>
      <c r="L252" s="1"/>
      <c r="M252"/>
      <c r="N252"/>
      <c r="O252"/>
    </row>
    <row r="253" spans="1:15" s="10" customFormat="1" ht="12.75">
      <c r="A253"/>
      <c r="B253"/>
      <c r="C253" s="14"/>
      <c r="D253" s="14"/>
      <c r="E253" s="14"/>
      <c r="F253" s="14"/>
      <c r="G253" s="14"/>
      <c r="H253" s="14"/>
      <c r="I253" s="14"/>
      <c r="J253" s="14"/>
      <c r="K253" s="14"/>
      <c r="L253" s="1"/>
      <c r="M253"/>
      <c r="N253"/>
      <c r="O253"/>
    </row>
    <row r="254" spans="1:15" s="10" customFormat="1" ht="12.75">
      <c r="A254"/>
      <c r="B254"/>
      <c r="C254" s="14"/>
      <c r="D254" s="14"/>
      <c r="E254" s="14"/>
      <c r="F254" s="14"/>
      <c r="G254" s="14"/>
      <c r="H254" s="14"/>
      <c r="I254" s="14"/>
      <c r="J254" s="14"/>
      <c r="K254" s="14"/>
      <c r="L254" s="1"/>
      <c r="M254"/>
      <c r="N254"/>
      <c r="O254"/>
    </row>
    <row r="255" spans="1:15" s="10" customFormat="1" ht="12.75">
      <c r="A255"/>
      <c r="B255"/>
      <c r="C255" s="14"/>
      <c r="D255" s="14"/>
      <c r="E255" s="14"/>
      <c r="F255" s="14"/>
      <c r="G255" s="14"/>
      <c r="H255" s="14"/>
      <c r="I255" s="14"/>
      <c r="J255" s="14"/>
      <c r="K255" s="14"/>
      <c r="L255" s="1"/>
      <c r="M255"/>
      <c r="N255"/>
      <c r="O255"/>
    </row>
    <row r="256" spans="1:15" s="10" customFormat="1" ht="12.75">
      <c r="A256"/>
      <c r="B256"/>
      <c r="C256" s="14"/>
      <c r="D256" s="14"/>
      <c r="E256" s="14"/>
      <c r="F256" s="14"/>
      <c r="G256" s="14"/>
      <c r="H256" s="14"/>
      <c r="I256" s="14"/>
      <c r="J256" s="14"/>
      <c r="K256" s="14"/>
      <c r="L256" s="1"/>
      <c r="M256"/>
      <c r="N256"/>
      <c r="O256"/>
    </row>
    <row r="257" spans="1:15" s="10" customFormat="1" ht="12.75">
      <c r="A257"/>
      <c r="B257"/>
      <c r="C257" s="14"/>
      <c r="D257" s="14"/>
      <c r="E257" s="14"/>
      <c r="F257" s="14"/>
      <c r="G257" s="14"/>
      <c r="H257" s="14"/>
      <c r="I257" s="14"/>
      <c r="J257" s="14"/>
      <c r="K257" s="14"/>
      <c r="L257" s="1"/>
      <c r="M257"/>
      <c r="N257"/>
      <c r="O257"/>
    </row>
    <row r="258" spans="1:15" s="10" customFormat="1" ht="12.75">
      <c r="A258"/>
      <c r="B258"/>
      <c r="C258" s="14"/>
      <c r="D258" s="14"/>
      <c r="E258" s="14"/>
      <c r="F258" s="14"/>
      <c r="G258" s="14"/>
      <c r="H258" s="14"/>
      <c r="I258" s="14"/>
      <c r="J258" s="14"/>
      <c r="K258" s="14"/>
      <c r="L258" s="1"/>
      <c r="M258"/>
      <c r="N258"/>
      <c r="O258"/>
    </row>
    <row r="259" spans="1:15" s="10" customFormat="1" ht="12.75">
      <c r="A259"/>
      <c r="B259"/>
      <c r="C259" s="14"/>
      <c r="D259" s="14"/>
      <c r="E259" s="14"/>
      <c r="F259" s="14"/>
      <c r="G259" s="14"/>
      <c r="H259" s="14"/>
      <c r="I259" s="14"/>
      <c r="J259" s="14"/>
      <c r="K259" s="14"/>
      <c r="L259" s="1"/>
      <c r="M259"/>
      <c r="N259"/>
      <c r="O259"/>
    </row>
    <row r="260" spans="1:15" s="10" customFormat="1" ht="12.75">
      <c r="A260"/>
      <c r="B260"/>
      <c r="C260" s="14"/>
      <c r="D260" s="14"/>
      <c r="E260" s="14"/>
      <c r="F260" s="14"/>
      <c r="G260" s="14"/>
      <c r="H260" s="14"/>
      <c r="I260" s="14"/>
      <c r="J260" s="14"/>
      <c r="K260" s="14"/>
      <c r="L260" s="1"/>
      <c r="M260"/>
      <c r="N260"/>
      <c r="O260"/>
    </row>
    <row r="261" spans="1:15" s="10" customFormat="1" ht="12.75">
      <c r="A261"/>
      <c r="B261"/>
      <c r="C261" s="14"/>
      <c r="D261" s="14"/>
      <c r="E261" s="14"/>
      <c r="F261" s="14"/>
      <c r="G261" s="14"/>
      <c r="H261" s="14"/>
      <c r="I261" s="14"/>
      <c r="J261" s="14"/>
      <c r="K261" s="14"/>
      <c r="L261" s="1"/>
      <c r="M261"/>
      <c r="N261"/>
      <c r="O261"/>
    </row>
    <row r="262" spans="1:15" s="10" customFormat="1" ht="12.75">
      <c r="A262"/>
      <c r="B262"/>
      <c r="C262" s="14"/>
      <c r="D262" s="14"/>
      <c r="E262" s="14"/>
      <c r="F262" s="14"/>
      <c r="G262" s="14"/>
      <c r="H262" s="14"/>
      <c r="I262" s="14"/>
      <c r="J262" s="14"/>
      <c r="K262" s="14"/>
      <c r="L262" s="1"/>
      <c r="M262"/>
      <c r="N262"/>
      <c r="O262"/>
    </row>
    <row r="263" spans="1:15" s="10" customFormat="1" ht="12.75">
      <c r="A263"/>
      <c r="B263"/>
      <c r="C263" s="14"/>
      <c r="D263" s="14"/>
      <c r="E263" s="14"/>
      <c r="F263" s="14"/>
      <c r="G263" s="14"/>
      <c r="H263" s="14"/>
      <c r="I263" s="14"/>
      <c r="J263" s="14"/>
      <c r="K263" s="14"/>
      <c r="L263" s="1"/>
      <c r="M263"/>
      <c r="N263"/>
      <c r="O263"/>
    </row>
    <row r="264" spans="1:15" s="10" customFormat="1" ht="12.75">
      <c r="A264"/>
      <c r="B264"/>
      <c r="C264" s="14"/>
      <c r="D264" s="14"/>
      <c r="E264" s="14"/>
      <c r="F264" s="14"/>
      <c r="G264" s="14"/>
      <c r="H264" s="14"/>
      <c r="I264" s="14"/>
      <c r="J264" s="14"/>
      <c r="K264" s="14"/>
      <c r="L264" s="1"/>
      <c r="M264"/>
      <c r="N264"/>
      <c r="O264"/>
    </row>
    <row r="265" spans="1:15" s="10" customFormat="1" ht="12.75">
      <c r="A265"/>
      <c r="B265"/>
      <c r="C265" s="14"/>
      <c r="D265" s="14"/>
      <c r="E265" s="14"/>
      <c r="F265" s="14"/>
      <c r="G265" s="14"/>
      <c r="H265" s="14"/>
      <c r="I265" s="14"/>
      <c r="J265" s="14"/>
      <c r="K265" s="14"/>
      <c r="L265" s="1"/>
      <c r="M265"/>
      <c r="N265"/>
      <c r="O265"/>
    </row>
    <row r="266" spans="1:15" s="10" customFormat="1" ht="12.75">
      <c r="A266"/>
      <c r="B266"/>
      <c r="C266" s="14"/>
      <c r="D266" s="14"/>
      <c r="E266" s="14"/>
      <c r="F266" s="14"/>
      <c r="G266" s="14"/>
      <c r="H266" s="14"/>
      <c r="I266" s="14"/>
      <c r="J266" s="14"/>
      <c r="K266" s="14"/>
      <c r="L266" s="1"/>
      <c r="M266"/>
      <c r="N266"/>
      <c r="O266"/>
    </row>
    <row r="267" spans="1:15" s="10" customFormat="1" ht="12.75">
      <c r="A267"/>
      <c r="B267"/>
      <c r="C267" s="14"/>
      <c r="D267" s="14"/>
      <c r="E267" s="14"/>
      <c r="F267" s="14"/>
      <c r="G267" s="14"/>
      <c r="H267" s="14"/>
      <c r="I267" s="14"/>
      <c r="J267" s="14"/>
      <c r="K267" s="14"/>
      <c r="L267" s="1"/>
      <c r="M267"/>
      <c r="N267"/>
      <c r="O267"/>
    </row>
    <row r="268" spans="1:15" s="10" customFormat="1" ht="12.75">
      <c r="A268"/>
      <c r="B268"/>
      <c r="C268" s="14"/>
      <c r="D268" s="14"/>
      <c r="E268" s="14"/>
      <c r="F268" s="14"/>
      <c r="G268" s="14"/>
      <c r="H268" s="14"/>
      <c r="I268" s="14"/>
      <c r="J268" s="14"/>
      <c r="K268" s="14"/>
      <c r="L268" s="1"/>
      <c r="M268"/>
      <c r="N268"/>
      <c r="O268"/>
    </row>
    <row r="269" spans="1:15" s="10" customFormat="1" ht="12.75">
      <c r="A269"/>
      <c r="B269"/>
      <c r="C269" s="14"/>
      <c r="D269" s="14"/>
      <c r="E269" s="14"/>
      <c r="F269" s="14"/>
      <c r="G269" s="14"/>
      <c r="H269" s="14"/>
      <c r="I269" s="14"/>
      <c r="J269" s="14"/>
      <c r="K269" s="14"/>
      <c r="L269" s="1"/>
      <c r="M269"/>
      <c r="N269"/>
      <c r="O269"/>
    </row>
    <row r="270" spans="1:15" s="10" customFormat="1" ht="12.75">
      <c r="A270"/>
      <c r="B270"/>
      <c r="C270" s="14"/>
      <c r="D270" s="14"/>
      <c r="E270" s="14"/>
      <c r="F270" s="14"/>
      <c r="G270" s="14"/>
      <c r="H270" s="14"/>
      <c r="I270" s="14"/>
      <c r="J270" s="14"/>
      <c r="K270" s="14"/>
      <c r="L270" s="1"/>
      <c r="M270"/>
      <c r="N270"/>
      <c r="O270"/>
    </row>
    <row r="271" spans="1:15" s="10" customFormat="1" ht="12.75">
      <c r="A271"/>
      <c r="B271"/>
      <c r="C271" s="14"/>
      <c r="D271" s="14"/>
      <c r="E271" s="14"/>
      <c r="F271" s="14"/>
      <c r="G271" s="14"/>
      <c r="H271" s="14"/>
      <c r="I271" s="14"/>
      <c r="J271" s="14"/>
      <c r="K271" s="14"/>
      <c r="L271" s="1"/>
      <c r="M271"/>
      <c r="N271"/>
      <c r="O271"/>
    </row>
    <row r="272" spans="1:15" s="10" customFormat="1" ht="12.75">
      <c r="A272"/>
      <c r="B272"/>
      <c r="C272" s="14"/>
      <c r="D272" s="14"/>
      <c r="E272" s="14"/>
      <c r="F272" s="14"/>
      <c r="G272" s="14"/>
      <c r="H272" s="14"/>
      <c r="I272" s="14"/>
      <c r="J272" s="14"/>
      <c r="K272" s="14"/>
      <c r="L272" s="1"/>
      <c r="M272"/>
      <c r="N272"/>
      <c r="O272"/>
    </row>
    <row r="273" spans="1:15" s="10" customFormat="1" ht="12.75">
      <c r="A273"/>
      <c r="B273"/>
      <c r="C273" s="14"/>
      <c r="D273" s="14"/>
      <c r="E273" s="14"/>
      <c r="F273" s="14"/>
      <c r="G273" s="14"/>
      <c r="H273" s="14"/>
      <c r="I273" s="14"/>
      <c r="J273" s="14"/>
      <c r="K273" s="14"/>
      <c r="L273" s="1"/>
      <c r="M273"/>
      <c r="N273"/>
      <c r="O273"/>
    </row>
    <row r="274" spans="1:15" s="10" customFormat="1" ht="12.75">
      <c r="A274"/>
      <c r="B274"/>
      <c r="C274" s="14"/>
      <c r="D274" s="14"/>
      <c r="E274" s="14"/>
      <c r="F274" s="14"/>
      <c r="G274" s="14"/>
      <c r="H274" s="14"/>
      <c r="I274" s="14"/>
      <c r="J274" s="14"/>
      <c r="K274" s="14"/>
      <c r="L274" s="1"/>
      <c r="M274"/>
      <c r="N274"/>
      <c r="O274"/>
    </row>
    <row r="275" spans="1:15" s="10" customFormat="1" ht="12.75">
      <c r="A275"/>
      <c r="B275"/>
      <c r="C275" s="14"/>
      <c r="D275" s="14"/>
      <c r="E275" s="14"/>
      <c r="F275" s="14"/>
      <c r="G275" s="14"/>
      <c r="H275" s="14"/>
      <c r="I275" s="14"/>
      <c r="J275" s="14"/>
      <c r="K275" s="14"/>
      <c r="L275" s="1"/>
      <c r="M275"/>
      <c r="N275"/>
      <c r="O275"/>
    </row>
    <row r="276" spans="1:15" s="10" customFormat="1" ht="12.75">
      <c r="A276"/>
      <c r="B276"/>
      <c r="C276" s="14"/>
      <c r="D276" s="14"/>
      <c r="E276" s="14"/>
      <c r="F276" s="14"/>
      <c r="G276" s="14"/>
      <c r="H276" s="14"/>
      <c r="I276" s="14"/>
      <c r="J276" s="14"/>
      <c r="K276" s="14"/>
      <c r="L276" s="1"/>
      <c r="M276"/>
      <c r="N276"/>
      <c r="O276"/>
    </row>
    <row r="277" spans="1:15" s="10" customFormat="1" ht="12.75">
      <c r="A277"/>
      <c r="B277"/>
      <c r="C277" s="14"/>
      <c r="D277" s="14"/>
      <c r="E277" s="14"/>
      <c r="F277" s="14"/>
      <c r="G277" s="14"/>
      <c r="H277" s="14"/>
      <c r="I277" s="14"/>
      <c r="J277" s="14"/>
      <c r="K277" s="14"/>
      <c r="L277" s="1"/>
      <c r="M277"/>
      <c r="N277"/>
      <c r="O277"/>
    </row>
    <row r="278" spans="1:15" s="10" customFormat="1" ht="12.75">
      <c r="A278"/>
      <c r="B278"/>
      <c r="C278" s="14"/>
      <c r="D278" s="14"/>
      <c r="E278" s="14"/>
      <c r="F278" s="14"/>
      <c r="G278" s="14"/>
      <c r="H278" s="14"/>
      <c r="I278" s="14"/>
      <c r="J278" s="14"/>
      <c r="K278" s="14"/>
      <c r="L278" s="1"/>
      <c r="M278"/>
      <c r="N278"/>
      <c r="O278"/>
    </row>
    <row r="279" spans="1:15" s="10" customFormat="1" ht="12.75">
      <c r="A279"/>
      <c r="B279"/>
      <c r="C279" s="14"/>
      <c r="D279" s="14"/>
      <c r="E279" s="14"/>
      <c r="F279" s="14"/>
      <c r="G279" s="14"/>
      <c r="H279" s="14"/>
      <c r="I279" s="14"/>
      <c r="J279" s="14"/>
      <c r="K279" s="14"/>
      <c r="L279" s="1"/>
      <c r="M279"/>
      <c r="N279"/>
      <c r="O279"/>
    </row>
    <row r="280" spans="1:15" s="10" customFormat="1" ht="12.75">
      <c r="A280"/>
      <c r="B280"/>
      <c r="C280" s="14"/>
      <c r="D280" s="14"/>
      <c r="E280" s="14"/>
      <c r="F280" s="14"/>
      <c r="G280" s="14"/>
      <c r="H280" s="14"/>
      <c r="I280" s="14"/>
      <c r="J280" s="14"/>
      <c r="K280" s="14"/>
      <c r="L280" s="1"/>
      <c r="M280"/>
      <c r="N280"/>
      <c r="O280"/>
    </row>
    <row r="281" spans="1:15" s="10" customFormat="1" ht="12.75">
      <c r="A281"/>
      <c r="B281"/>
      <c r="C281" s="14"/>
      <c r="D281" s="14"/>
      <c r="E281" s="14"/>
      <c r="F281" s="14"/>
      <c r="G281" s="14"/>
      <c r="H281" s="14"/>
      <c r="I281" s="14"/>
      <c r="J281" s="14"/>
      <c r="K281" s="14"/>
      <c r="L281" s="1"/>
      <c r="M281"/>
      <c r="N281"/>
      <c r="O281"/>
    </row>
    <row r="282" spans="1:15" s="10" customFormat="1" ht="12.75">
      <c r="A282"/>
      <c r="B282"/>
      <c r="C282" s="14"/>
      <c r="D282" s="14"/>
      <c r="E282" s="14"/>
      <c r="F282" s="14"/>
      <c r="G282" s="14"/>
      <c r="H282" s="14"/>
      <c r="I282" s="14"/>
      <c r="J282" s="14"/>
      <c r="K282" s="14"/>
      <c r="L282" s="1"/>
      <c r="M282"/>
      <c r="N282"/>
      <c r="O282"/>
    </row>
    <row r="283" spans="1:15" s="10" customFormat="1" ht="12.75">
      <c r="A283"/>
      <c r="B283"/>
      <c r="C283" s="14"/>
      <c r="D283" s="14"/>
      <c r="E283" s="14"/>
      <c r="F283" s="14"/>
      <c r="G283" s="14"/>
      <c r="H283" s="14"/>
      <c r="I283" s="14"/>
      <c r="J283" s="14"/>
      <c r="K283" s="14"/>
      <c r="L283" s="1"/>
      <c r="M283"/>
      <c r="N283"/>
      <c r="O283"/>
    </row>
    <row r="284" spans="1:15" s="10" customFormat="1" ht="12.75">
      <c r="A284"/>
      <c r="B284"/>
      <c r="C284" s="14"/>
      <c r="D284" s="14"/>
      <c r="E284" s="14"/>
      <c r="F284" s="14"/>
      <c r="G284" s="14"/>
      <c r="H284" s="14"/>
      <c r="I284" s="14"/>
      <c r="J284" s="14"/>
      <c r="K284" s="14"/>
      <c r="L284" s="1"/>
      <c r="M284"/>
      <c r="N284"/>
      <c r="O284"/>
    </row>
    <row r="285" spans="1:15" s="10" customFormat="1" ht="12.75">
      <c r="A285"/>
      <c r="B285"/>
      <c r="C285" s="14"/>
      <c r="D285" s="14"/>
      <c r="E285" s="14"/>
      <c r="F285" s="14"/>
      <c r="G285" s="14"/>
      <c r="H285" s="14"/>
      <c r="I285" s="14"/>
      <c r="J285" s="14"/>
      <c r="K285" s="14"/>
      <c r="L285" s="1"/>
      <c r="M285"/>
      <c r="N285"/>
      <c r="O285"/>
    </row>
    <row r="286" spans="1:15" s="10" customFormat="1" ht="12.75">
      <c r="A286"/>
      <c r="B286"/>
      <c r="C286" s="14"/>
      <c r="D286" s="14"/>
      <c r="E286" s="14"/>
      <c r="F286" s="14"/>
      <c r="G286" s="14"/>
      <c r="H286" s="14"/>
      <c r="I286" s="14"/>
      <c r="J286" s="14"/>
      <c r="K286" s="14"/>
      <c r="L286" s="1"/>
      <c r="M286"/>
      <c r="N286"/>
      <c r="O286"/>
    </row>
    <row r="287" spans="1:15" s="10" customFormat="1" ht="12.75">
      <c r="A287"/>
      <c r="B287"/>
      <c r="C287" s="14"/>
      <c r="D287" s="14"/>
      <c r="E287" s="14"/>
      <c r="F287" s="14"/>
      <c r="G287" s="14"/>
      <c r="H287" s="14"/>
      <c r="I287" s="14"/>
      <c r="J287" s="14"/>
      <c r="K287" s="14"/>
      <c r="L287" s="1"/>
      <c r="M287"/>
      <c r="N287"/>
      <c r="O287"/>
    </row>
    <row r="288" spans="1:15" s="10" customFormat="1" ht="12.75">
      <c r="A288"/>
      <c r="B288"/>
      <c r="C288" s="14"/>
      <c r="D288" s="14"/>
      <c r="E288" s="14"/>
      <c r="F288" s="14"/>
      <c r="G288" s="14"/>
      <c r="H288" s="14"/>
      <c r="I288" s="14"/>
      <c r="J288" s="14"/>
      <c r="K288" s="14"/>
      <c r="L288" s="1"/>
      <c r="M288"/>
      <c r="N288"/>
      <c r="O288"/>
    </row>
    <row r="289" spans="1:15" s="10" customFormat="1" ht="12.75">
      <c r="A289"/>
      <c r="B289"/>
      <c r="C289" s="14"/>
      <c r="D289" s="14"/>
      <c r="E289" s="14"/>
      <c r="F289" s="14"/>
      <c r="G289" s="14"/>
      <c r="H289" s="14"/>
      <c r="I289" s="14"/>
      <c r="J289" s="14"/>
      <c r="K289" s="14"/>
      <c r="L289" s="1"/>
      <c r="M289"/>
      <c r="N289"/>
      <c r="O289"/>
    </row>
    <row r="290" spans="1:15" s="10" customFormat="1" ht="12.75">
      <c r="A290"/>
      <c r="B290"/>
      <c r="C290" s="14"/>
      <c r="D290" s="14"/>
      <c r="E290" s="14"/>
      <c r="F290" s="14"/>
      <c r="G290" s="14"/>
      <c r="H290" s="14"/>
      <c r="I290" s="14"/>
      <c r="J290" s="14"/>
      <c r="K290" s="14"/>
      <c r="L290" s="1"/>
      <c r="M290"/>
      <c r="N290"/>
      <c r="O290"/>
    </row>
    <row r="291" spans="1:15" s="10" customFormat="1" ht="12.75">
      <c r="A291"/>
      <c r="B291"/>
      <c r="C291" s="14"/>
      <c r="D291" s="14"/>
      <c r="E291" s="14"/>
      <c r="F291" s="14"/>
      <c r="G291" s="14"/>
      <c r="H291" s="14"/>
      <c r="I291" s="14"/>
      <c r="J291" s="14"/>
      <c r="K291" s="14"/>
      <c r="L291" s="1"/>
      <c r="M291"/>
      <c r="N291"/>
      <c r="O291"/>
    </row>
    <row r="292" spans="1:15" s="10" customFormat="1" ht="12.75">
      <c r="A292"/>
      <c r="B292"/>
      <c r="C292" s="14"/>
      <c r="D292" s="14"/>
      <c r="E292" s="14"/>
      <c r="F292" s="14"/>
      <c r="G292" s="14"/>
      <c r="H292" s="14"/>
      <c r="I292" s="14"/>
      <c r="J292" s="14"/>
      <c r="K292" s="14"/>
      <c r="L292" s="1"/>
      <c r="M292"/>
      <c r="N292"/>
      <c r="O292"/>
    </row>
    <row r="293" spans="1:15" s="10" customFormat="1" ht="12.75">
      <c r="A293"/>
      <c r="B293"/>
      <c r="C293" s="14"/>
      <c r="D293" s="14"/>
      <c r="E293" s="14"/>
      <c r="F293" s="14"/>
      <c r="G293" s="14"/>
      <c r="H293" s="14"/>
      <c r="I293" s="14"/>
      <c r="J293" s="14"/>
      <c r="K293" s="14"/>
      <c r="L293" s="1"/>
      <c r="M293"/>
      <c r="N293"/>
      <c r="O293"/>
    </row>
    <row r="294" spans="1:15" s="10" customFormat="1" ht="12.75">
      <c r="A294"/>
      <c r="B294"/>
      <c r="C294" s="14"/>
      <c r="D294" s="14"/>
      <c r="E294" s="14"/>
      <c r="F294" s="14"/>
      <c r="G294" s="14"/>
      <c r="H294" s="14"/>
      <c r="I294" s="14"/>
      <c r="J294" s="14"/>
      <c r="K294" s="14"/>
      <c r="L294" s="1"/>
      <c r="M294"/>
      <c r="N294"/>
      <c r="O294"/>
    </row>
    <row r="295" spans="1:15" s="10" customFormat="1" ht="12.75">
      <c r="A295"/>
      <c r="B295"/>
      <c r="C295" s="14"/>
      <c r="D295" s="14"/>
      <c r="E295" s="14"/>
      <c r="F295" s="14"/>
      <c r="G295" s="14"/>
      <c r="H295" s="14"/>
      <c r="I295" s="14"/>
      <c r="J295" s="14"/>
      <c r="K295" s="14"/>
      <c r="L295" s="1"/>
      <c r="M295"/>
      <c r="N295"/>
      <c r="O295"/>
    </row>
    <row r="296" spans="1:15" s="10" customFormat="1" ht="12.75">
      <c r="A296"/>
      <c r="B296"/>
      <c r="C296" s="14"/>
      <c r="D296" s="14"/>
      <c r="E296" s="14"/>
      <c r="F296" s="14"/>
      <c r="G296" s="14"/>
      <c r="H296" s="14"/>
      <c r="I296" s="14"/>
      <c r="J296" s="14"/>
      <c r="K296" s="14"/>
      <c r="L296" s="1"/>
      <c r="M296"/>
      <c r="N296"/>
      <c r="O296"/>
    </row>
    <row r="297" spans="1:15" s="10" customFormat="1" ht="12.75">
      <c r="A297"/>
      <c r="B297"/>
      <c r="C297" s="14"/>
      <c r="D297" s="14"/>
      <c r="E297" s="14"/>
      <c r="F297" s="14"/>
      <c r="G297" s="14"/>
      <c r="H297" s="14"/>
      <c r="I297" s="14"/>
      <c r="J297" s="14"/>
      <c r="K297" s="14"/>
      <c r="L297" s="1"/>
      <c r="M297"/>
      <c r="N297"/>
      <c r="O297"/>
    </row>
    <row r="298" spans="1:15" s="10" customFormat="1" ht="12.75">
      <c r="A298"/>
      <c r="B298"/>
      <c r="C298" s="14"/>
      <c r="D298" s="14"/>
      <c r="E298" s="14"/>
      <c r="F298" s="14"/>
      <c r="G298" s="14"/>
      <c r="H298" s="14"/>
      <c r="I298" s="14"/>
      <c r="J298" s="14"/>
      <c r="K298" s="14"/>
      <c r="L298" s="1"/>
      <c r="M298"/>
      <c r="N298"/>
      <c r="O298"/>
    </row>
    <row r="299" spans="1:15" s="10" customFormat="1" ht="12.75">
      <c r="A299"/>
      <c r="B299"/>
      <c r="C299" s="14"/>
      <c r="D299" s="14"/>
      <c r="E299" s="14"/>
      <c r="F299" s="14"/>
      <c r="G299" s="14"/>
      <c r="H299" s="14"/>
      <c r="I299" s="14"/>
      <c r="J299" s="14"/>
      <c r="K299" s="14"/>
      <c r="L299" s="1"/>
      <c r="M299"/>
      <c r="N299"/>
      <c r="O299"/>
    </row>
    <row r="300" spans="1:15" s="10" customFormat="1" ht="12.75">
      <c r="A300"/>
      <c r="B300"/>
      <c r="C300" s="14"/>
      <c r="D300" s="14"/>
      <c r="E300" s="14"/>
      <c r="F300" s="14"/>
      <c r="G300" s="14"/>
      <c r="H300" s="14"/>
      <c r="I300" s="14"/>
      <c r="J300" s="14"/>
      <c r="K300" s="14"/>
      <c r="L300" s="1"/>
      <c r="M300"/>
      <c r="N300"/>
      <c r="O300"/>
    </row>
    <row r="301" spans="1:15" s="10" customFormat="1" ht="12.75">
      <c r="A301"/>
      <c r="B301"/>
      <c r="C301" s="14"/>
      <c r="D301" s="14"/>
      <c r="E301" s="14"/>
      <c r="F301" s="14"/>
      <c r="G301" s="14"/>
      <c r="H301" s="14"/>
      <c r="I301" s="14"/>
      <c r="J301" s="14"/>
      <c r="K301" s="14"/>
      <c r="L301" s="1"/>
      <c r="M301"/>
      <c r="N301"/>
      <c r="O301"/>
    </row>
    <row r="302" spans="1:15" s="10" customFormat="1" ht="12.75">
      <c r="A302"/>
      <c r="B302"/>
      <c r="C302" s="14"/>
      <c r="D302" s="14"/>
      <c r="E302" s="14"/>
      <c r="F302" s="14"/>
      <c r="G302" s="14"/>
      <c r="H302" s="14"/>
      <c r="I302" s="14"/>
      <c r="J302" s="14"/>
      <c r="K302" s="14"/>
      <c r="L302" s="1"/>
      <c r="M302"/>
      <c r="N302"/>
      <c r="O302"/>
    </row>
    <row r="303" spans="1:15" s="10" customFormat="1" ht="12.75">
      <c r="A303"/>
      <c r="B303"/>
      <c r="C303" s="14"/>
      <c r="D303" s="14"/>
      <c r="E303" s="14"/>
      <c r="F303" s="14"/>
      <c r="G303" s="14"/>
      <c r="H303" s="14"/>
      <c r="I303" s="14"/>
      <c r="J303" s="14"/>
      <c r="K303" s="14"/>
      <c r="L303" s="1"/>
      <c r="M303"/>
      <c r="N303"/>
      <c r="O303"/>
    </row>
    <row r="304" spans="1:15" s="10" customFormat="1" ht="12.75">
      <c r="A304"/>
      <c r="B304"/>
      <c r="C304" s="14"/>
      <c r="D304" s="14"/>
      <c r="E304" s="14"/>
      <c r="F304" s="14"/>
      <c r="G304" s="14"/>
      <c r="H304" s="14"/>
      <c r="I304" s="14"/>
      <c r="J304" s="14"/>
      <c r="K304" s="14"/>
      <c r="L304" s="1"/>
      <c r="M304"/>
      <c r="N304"/>
      <c r="O304"/>
    </row>
    <row r="305" spans="1:15" s="10" customFormat="1" ht="12.75">
      <c r="A305"/>
      <c r="B305"/>
      <c r="C305" s="14"/>
      <c r="D305" s="14"/>
      <c r="E305" s="14"/>
      <c r="F305" s="14"/>
      <c r="G305" s="14"/>
      <c r="H305" s="14"/>
      <c r="I305" s="14"/>
      <c r="J305" s="14"/>
      <c r="K305" s="14"/>
      <c r="L305" s="1"/>
      <c r="M305"/>
      <c r="N305"/>
      <c r="O305"/>
    </row>
    <row r="306" spans="1:15" s="10" customFormat="1" ht="12.75">
      <c r="A306"/>
      <c r="B306"/>
      <c r="C306" s="14"/>
      <c r="D306" s="14"/>
      <c r="E306" s="14"/>
      <c r="F306" s="14"/>
      <c r="G306" s="14"/>
      <c r="H306" s="14"/>
      <c r="I306" s="14"/>
      <c r="J306" s="14"/>
      <c r="K306" s="14"/>
      <c r="L306" s="1"/>
      <c r="M306"/>
      <c r="N306"/>
      <c r="O306"/>
    </row>
    <row r="307" spans="1:15" s="10" customFormat="1" ht="12.75">
      <c r="A307"/>
      <c r="B307"/>
      <c r="C307" s="14"/>
      <c r="D307" s="14"/>
      <c r="E307" s="14"/>
      <c r="F307" s="14"/>
      <c r="G307" s="14"/>
      <c r="H307" s="14"/>
      <c r="I307" s="14"/>
      <c r="J307" s="14"/>
      <c r="K307" s="14"/>
      <c r="L307" s="1"/>
      <c r="M307"/>
      <c r="N307"/>
      <c r="O307"/>
    </row>
    <row r="308" spans="1:15" s="10" customFormat="1" ht="12.75">
      <c r="A308"/>
      <c r="B308"/>
      <c r="C308" s="14"/>
      <c r="D308" s="14"/>
      <c r="E308" s="14"/>
      <c r="F308" s="14"/>
      <c r="G308" s="14"/>
      <c r="H308" s="14"/>
      <c r="I308" s="14"/>
      <c r="J308" s="14"/>
      <c r="K308" s="14"/>
      <c r="L308" s="1"/>
      <c r="M308"/>
      <c r="N308"/>
      <c r="O308"/>
    </row>
    <row r="309" spans="1:15" s="10" customFormat="1" ht="12.75">
      <c r="A309"/>
      <c r="B309"/>
      <c r="C309" s="14"/>
      <c r="D309" s="14"/>
      <c r="E309" s="14"/>
      <c r="F309" s="14"/>
      <c r="G309" s="14"/>
      <c r="H309" s="14"/>
      <c r="I309" s="14"/>
      <c r="J309" s="14"/>
      <c r="K309" s="14"/>
      <c r="L309" s="1"/>
      <c r="M309"/>
      <c r="N309"/>
      <c r="O309"/>
    </row>
    <row r="310" spans="1:15" s="10" customFormat="1" ht="12.75">
      <c r="A310"/>
      <c r="B310"/>
      <c r="C310" s="14"/>
      <c r="D310" s="14"/>
      <c r="E310" s="14"/>
      <c r="F310" s="14"/>
      <c r="G310" s="14"/>
      <c r="H310" s="14"/>
      <c r="I310" s="14"/>
      <c r="J310" s="14"/>
      <c r="K310" s="14"/>
      <c r="L310" s="1"/>
      <c r="M310"/>
      <c r="N310"/>
      <c r="O310"/>
    </row>
    <row r="311" spans="1:15" s="10" customFormat="1" ht="12.75">
      <c r="A311"/>
      <c r="B311"/>
      <c r="C311" s="14"/>
      <c r="D311" s="14"/>
      <c r="E311" s="14"/>
      <c r="F311" s="14"/>
      <c r="G311" s="14"/>
      <c r="H311" s="14"/>
      <c r="I311" s="14"/>
      <c r="J311" s="14"/>
      <c r="K311" s="14"/>
      <c r="L311" s="1"/>
      <c r="M311"/>
      <c r="N311"/>
      <c r="O311"/>
    </row>
    <row r="312" spans="1:15" s="10" customFormat="1" ht="12.75">
      <c r="A312"/>
      <c r="B312"/>
      <c r="C312" s="14"/>
      <c r="D312" s="14"/>
      <c r="E312" s="14"/>
      <c r="F312" s="14"/>
      <c r="G312" s="14"/>
      <c r="H312" s="14"/>
      <c r="I312" s="14"/>
      <c r="J312" s="14"/>
      <c r="K312" s="14"/>
      <c r="L312" s="1"/>
      <c r="M312"/>
      <c r="N312"/>
      <c r="O312"/>
    </row>
    <row r="313" spans="1:15" s="10" customFormat="1" ht="12.75">
      <c r="A313"/>
      <c r="B313"/>
      <c r="C313" s="14"/>
      <c r="D313" s="14"/>
      <c r="E313" s="14"/>
      <c r="F313" s="14"/>
      <c r="G313" s="14"/>
      <c r="H313" s="14"/>
      <c r="I313" s="14"/>
      <c r="J313" s="14"/>
      <c r="K313" s="14"/>
      <c r="L313" s="1"/>
      <c r="M313"/>
      <c r="N313"/>
      <c r="O313"/>
    </row>
    <row r="314" spans="1:15" s="10" customFormat="1" ht="12.75">
      <c r="A314"/>
      <c r="B314"/>
      <c r="C314" s="14"/>
      <c r="D314" s="14"/>
      <c r="E314" s="14"/>
      <c r="F314" s="14"/>
      <c r="G314" s="14"/>
      <c r="H314" s="14"/>
      <c r="I314" s="14"/>
      <c r="J314" s="14"/>
      <c r="K314" s="14"/>
      <c r="L314" s="1"/>
      <c r="M314"/>
      <c r="N314"/>
      <c r="O314"/>
    </row>
    <row r="315" spans="1:15" s="10" customFormat="1" ht="12.75">
      <c r="A315"/>
      <c r="B315"/>
      <c r="C315" s="14"/>
      <c r="D315" s="14"/>
      <c r="E315" s="14"/>
      <c r="F315" s="14"/>
      <c r="G315" s="14"/>
      <c r="H315" s="14"/>
      <c r="I315" s="14"/>
      <c r="J315" s="14"/>
      <c r="K315" s="14"/>
      <c r="L315" s="1"/>
      <c r="M315"/>
      <c r="N315"/>
      <c r="O315"/>
    </row>
    <row r="316" spans="1:15" s="10" customFormat="1" ht="12.75">
      <c r="A316"/>
      <c r="B316"/>
      <c r="C316" s="14"/>
      <c r="D316" s="14"/>
      <c r="E316" s="14"/>
      <c r="F316" s="14"/>
      <c r="G316" s="14"/>
      <c r="H316" s="14"/>
      <c r="I316" s="14"/>
      <c r="J316" s="14"/>
      <c r="K316" s="14"/>
      <c r="L316" s="1"/>
      <c r="M316"/>
      <c r="N316"/>
      <c r="O316"/>
    </row>
    <row r="317" spans="1:15" s="10" customFormat="1" ht="12.75">
      <c r="A317"/>
      <c r="B317"/>
      <c r="C317" s="14"/>
      <c r="D317" s="14"/>
      <c r="E317" s="14"/>
      <c r="F317" s="14"/>
      <c r="G317" s="14"/>
      <c r="H317" s="14"/>
      <c r="I317" s="14"/>
      <c r="J317" s="14"/>
      <c r="K317" s="14"/>
      <c r="L317" s="1"/>
      <c r="M317"/>
      <c r="N317"/>
      <c r="O317"/>
    </row>
    <row r="318" spans="1:15" s="10" customFormat="1" ht="12.75">
      <c r="A318"/>
      <c r="B318"/>
      <c r="C318" s="14"/>
      <c r="D318" s="14"/>
      <c r="E318" s="14"/>
      <c r="F318" s="14"/>
      <c r="G318" s="14"/>
      <c r="H318" s="14"/>
      <c r="I318" s="14"/>
      <c r="J318" s="14"/>
      <c r="K318" s="14"/>
      <c r="L318" s="1"/>
      <c r="M318"/>
      <c r="N318"/>
      <c r="O318"/>
    </row>
    <row r="319" spans="1:15" s="10" customFormat="1" ht="12.75">
      <c r="A319"/>
      <c r="B319"/>
      <c r="C319" s="14"/>
      <c r="D319" s="14"/>
      <c r="E319" s="14"/>
      <c r="F319" s="14"/>
      <c r="G319" s="14"/>
      <c r="H319" s="14"/>
      <c r="I319" s="14"/>
      <c r="J319" s="14"/>
      <c r="K319" s="14"/>
      <c r="L319" s="1"/>
      <c r="M319"/>
      <c r="N319"/>
      <c r="O319"/>
    </row>
    <row r="320" spans="1:15" s="10" customFormat="1" ht="12.75">
      <c r="A320"/>
      <c r="B320"/>
      <c r="C320" s="14"/>
      <c r="D320" s="14"/>
      <c r="E320" s="14"/>
      <c r="F320" s="14"/>
      <c r="G320" s="14"/>
      <c r="H320" s="14"/>
      <c r="I320" s="14"/>
      <c r="J320" s="14"/>
      <c r="K320" s="14"/>
      <c r="L320" s="1"/>
      <c r="M320"/>
      <c r="N320"/>
      <c r="O320"/>
    </row>
    <row r="321" spans="1:15" s="10" customFormat="1" ht="12.75">
      <c r="A321"/>
      <c r="B321"/>
      <c r="C321" s="14"/>
      <c r="D321" s="14"/>
      <c r="E321" s="14"/>
      <c r="F321" s="14"/>
      <c r="G321" s="14"/>
      <c r="H321" s="14"/>
      <c r="I321" s="14"/>
      <c r="J321" s="14"/>
      <c r="K321" s="14"/>
      <c r="L321" s="1"/>
      <c r="M321"/>
      <c r="N321"/>
      <c r="O321"/>
    </row>
    <row r="322" spans="1:15" s="10" customFormat="1" ht="12.75">
      <c r="A322"/>
      <c r="B322"/>
      <c r="C322" s="14"/>
      <c r="D322" s="14"/>
      <c r="E322" s="14"/>
      <c r="F322" s="14"/>
      <c r="G322" s="14"/>
      <c r="H322" s="14"/>
      <c r="I322" s="14"/>
      <c r="J322" s="14"/>
      <c r="K322" s="14"/>
      <c r="L322" s="1"/>
      <c r="M322"/>
      <c r="N322"/>
      <c r="O322"/>
    </row>
    <row r="323" spans="1:15" s="10" customFormat="1" ht="12.75">
      <c r="A323"/>
      <c r="B323"/>
      <c r="C323" s="14"/>
      <c r="D323" s="14"/>
      <c r="E323" s="14"/>
      <c r="F323" s="14"/>
      <c r="G323" s="14"/>
      <c r="H323" s="14"/>
      <c r="I323" s="14"/>
      <c r="J323" s="14"/>
      <c r="K323" s="14"/>
      <c r="L323" s="1"/>
      <c r="M323"/>
      <c r="N323"/>
      <c r="O323"/>
    </row>
    <row r="324" spans="1:15" s="10" customFormat="1" ht="12.75">
      <c r="A324"/>
      <c r="B324"/>
      <c r="C324" s="14"/>
      <c r="D324" s="14"/>
      <c r="E324" s="14"/>
      <c r="F324" s="14"/>
      <c r="G324" s="14"/>
      <c r="H324" s="14"/>
      <c r="I324" s="14"/>
      <c r="J324" s="14"/>
      <c r="K324" s="14"/>
      <c r="L324" s="1"/>
      <c r="M324"/>
      <c r="N324"/>
      <c r="O324"/>
    </row>
    <row r="325" spans="1:15" s="10" customFormat="1" ht="12.75">
      <c r="A325"/>
      <c r="B325"/>
      <c r="C325" s="14"/>
      <c r="D325" s="14"/>
      <c r="E325" s="14"/>
      <c r="F325" s="14"/>
      <c r="G325" s="14"/>
      <c r="H325" s="14"/>
      <c r="I325" s="14"/>
      <c r="J325" s="14"/>
      <c r="K325" s="14"/>
      <c r="L325" s="1"/>
      <c r="M325"/>
      <c r="N325"/>
      <c r="O325"/>
    </row>
    <row r="326" spans="1:15" s="10" customFormat="1" ht="12.75">
      <c r="A326"/>
      <c r="B326"/>
      <c r="C326" s="14"/>
      <c r="D326" s="14"/>
      <c r="E326" s="14"/>
      <c r="F326" s="14"/>
      <c r="G326" s="14"/>
      <c r="H326" s="14"/>
      <c r="I326" s="14"/>
      <c r="J326" s="14"/>
      <c r="K326" s="14"/>
      <c r="L326" s="1"/>
      <c r="M326"/>
      <c r="N326"/>
      <c r="O326"/>
    </row>
    <row r="327" spans="1:15" s="10" customFormat="1" ht="12.75">
      <c r="A327"/>
      <c r="B327"/>
      <c r="C327" s="14"/>
      <c r="D327" s="14"/>
      <c r="E327" s="14"/>
      <c r="F327" s="14"/>
      <c r="G327" s="14"/>
      <c r="H327" s="14"/>
      <c r="I327" s="14"/>
      <c r="J327" s="14"/>
      <c r="K327" s="14"/>
      <c r="L327" s="1"/>
      <c r="M327"/>
      <c r="N327"/>
      <c r="O327"/>
    </row>
    <row r="328" spans="1:15" s="10" customFormat="1" ht="12.75">
      <c r="A328"/>
      <c r="B328"/>
      <c r="C328" s="14"/>
      <c r="D328" s="14"/>
      <c r="E328" s="14"/>
      <c r="F328" s="14"/>
      <c r="G328" s="14"/>
      <c r="H328" s="14"/>
      <c r="I328" s="14"/>
      <c r="J328" s="14"/>
      <c r="K328" s="14"/>
      <c r="L328" s="1"/>
      <c r="M328"/>
      <c r="N328"/>
      <c r="O328"/>
    </row>
    <row r="329" spans="1:15" s="10" customFormat="1" ht="12.75">
      <c r="A329"/>
      <c r="B329"/>
      <c r="C329" s="14"/>
      <c r="D329" s="14"/>
      <c r="E329" s="14"/>
      <c r="F329" s="14"/>
      <c r="G329" s="14"/>
      <c r="H329" s="14"/>
      <c r="I329" s="14"/>
      <c r="J329" s="14"/>
      <c r="K329" s="14"/>
      <c r="L329" s="1"/>
      <c r="M329"/>
      <c r="N329"/>
      <c r="O329"/>
    </row>
    <row r="330" spans="1:15" s="10" customFormat="1" ht="12.75">
      <c r="A330"/>
      <c r="B330"/>
      <c r="C330" s="14"/>
      <c r="D330" s="14"/>
      <c r="E330" s="14"/>
      <c r="F330" s="14"/>
      <c r="G330" s="14"/>
      <c r="H330" s="14"/>
      <c r="I330" s="14"/>
      <c r="J330" s="14"/>
      <c r="K330" s="14"/>
      <c r="L330" s="1"/>
      <c r="M330"/>
      <c r="N330"/>
      <c r="O330"/>
    </row>
    <row r="331" spans="1:15" s="10" customFormat="1" ht="12.75">
      <c r="A331"/>
      <c r="B331"/>
      <c r="C331" s="14"/>
      <c r="D331" s="14"/>
      <c r="E331" s="14"/>
      <c r="F331" s="14"/>
      <c r="G331" s="14"/>
      <c r="H331" s="14"/>
      <c r="I331" s="14"/>
      <c r="J331" s="14"/>
      <c r="K331" s="14"/>
      <c r="L331" s="1"/>
      <c r="M331"/>
      <c r="N331"/>
      <c r="O331"/>
    </row>
    <row r="332" spans="1:15" s="10" customFormat="1" ht="12.75">
      <c r="A332"/>
      <c r="B332"/>
      <c r="C332" s="14"/>
      <c r="D332" s="14"/>
      <c r="E332" s="14"/>
      <c r="F332" s="14"/>
      <c r="G332" s="14"/>
      <c r="H332" s="14"/>
      <c r="I332" s="14"/>
      <c r="J332" s="14"/>
      <c r="K332" s="14"/>
      <c r="L332" s="1"/>
      <c r="M332"/>
      <c r="N332"/>
      <c r="O332"/>
    </row>
    <row r="333" spans="1:15" s="10" customFormat="1" ht="12.75">
      <c r="A333"/>
      <c r="B333"/>
      <c r="C333" s="14"/>
      <c r="D333" s="14"/>
      <c r="E333" s="14"/>
      <c r="F333" s="14"/>
      <c r="G333" s="14"/>
      <c r="H333" s="14"/>
      <c r="I333" s="14"/>
      <c r="J333" s="14"/>
      <c r="K333" s="14"/>
      <c r="L333" s="1"/>
      <c r="M333"/>
      <c r="N333"/>
      <c r="O333"/>
    </row>
    <row r="334" spans="1:15" s="10" customFormat="1" ht="12.75">
      <c r="A334"/>
      <c r="B334"/>
      <c r="C334" s="14"/>
      <c r="D334" s="14"/>
      <c r="E334" s="14"/>
      <c r="F334" s="14"/>
      <c r="G334" s="14"/>
      <c r="H334" s="14"/>
      <c r="I334" s="14"/>
      <c r="J334" s="14"/>
      <c r="K334" s="14"/>
      <c r="L334" s="1"/>
      <c r="M334"/>
      <c r="N334"/>
      <c r="O334"/>
    </row>
    <row r="335" spans="1:15" s="10" customFormat="1" ht="12.75">
      <c r="A335"/>
      <c r="B335"/>
      <c r="C335" s="14"/>
      <c r="D335" s="14"/>
      <c r="E335" s="14"/>
      <c r="F335" s="14"/>
      <c r="G335" s="14"/>
      <c r="H335" s="14"/>
      <c r="I335" s="14"/>
      <c r="J335" s="14"/>
      <c r="K335" s="14"/>
      <c r="L335" s="1"/>
      <c r="M335"/>
      <c r="N335"/>
      <c r="O335"/>
    </row>
    <row r="336" spans="1:15" s="10" customFormat="1" ht="12.75">
      <c r="A336"/>
      <c r="B336"/>
      <c r="C336" s="14"/>
      <c r="D336" s="14"/>
      <c r="E336" s="14"/>
      <c r="F336" s="14"/>
      <c r="G336" s="14"/>
      <c r="H336" s="14"/>
      <c r="I336" s="14"/>
      <c r="J336" s="14"/>
      <c r="K336" s="14"/>
      <c r="L336" s="1"/>
      <c r="M336"/>
      <c r="N336"/>
      <c r="O336"/>
    </row>
    <row r="337" spans="1:15" s="10" customFormat="1" ht="12.75">
      <c r="A337"/>
      <c r="B337"/>
      <c r="C337" s="14"/>
      <c r="D337" s="14"/>
      <c r="E337" s="14"/>
      <c r="F337" s="14"/>
      <c r="G337" s="14"/>
      <c r="H337" s="14"/>
      <c r="I337" s="14"/>
      <c r="J337" s="14"/>
      <c r="K337" s="14"/>
      <c r="L337" s="1"/>
      <c r="M337"/>
      <c r="N337"/>
      <c r="O337"/>
    </row>
    <row r="338" spans="1:15" s="10" customFormat="1" ht="12.75">
      <c r="A338"/>
      <c r="B338"/>
      <c r="C338" s="14"/>
      <c r="D338" s="14"/>
      <c r="E338" s="14"/>
      <c r="F338" s="14"/>
      <c r="G338" s="14"/>
      <c r="H338" s="14"/>
      <c r="I338" s="14"/>
      <c r="J338" s="14"/>
      <c r="K338" s="14"/>
      <c r="L338" s="1"/>
      <c r="M338"/>
      <c r="N338"/>
      <c r="O338"/>
    </row>
    <row r="339" spans="1:15" s="10" customFormat="1" ht="12.75">
      <c r="A339"/>
      <c r="B339"/>
      <c r="C339" s="14"/>
      <c r="D339" s="14"/>
      <c r="E339" s="14"/>
      <c r="F339" s="14"/>
      <c r="G339" s="14"/>
      <c r="H339" s="14"/>
      <c r="I339" s="14"/>
      <c r="J339" s="14"/>
      <c r="K339" s="14"/>
      <c r="L339" s="1"/>
      <c r="M339"/>
      <c r="N339"/>
      <c r="O339"/>
    </row>
    <row r="340" spans="1:15" s="10" customFormat="1" ht="12.75">
      <c r="A340"/>
      <c r="B340"/>
      <c r="C340" s="14"/>
      <c r="D340" s="14"/>
      <c r="E340" s="14"/>
      <c r="F340" s="14"/>
      <c r="G340" s="14"/>
      <c r="H340" s="14"/>
      <c r="I340" s="14"/>
      <c r="J340" s="14"/>
      <c r="K340" s="14"/>
      <c r="L340" s="1"/>
      <c r="M340"/>
      <c r="N340"/>
      <c r="O340"/>
    </row>
    <row r="341" spans="1:15" s="10" customFormat="1" ht="12.75">
      <c r="A341"/>
      <c r="B341"/>
      <c r="C341" s="14"/>
      <c r="D341" s="14"/>
      <c r="E341" s="14"/>
      <c r="F341" s="14"/>
      <c r="G341" s="14"/>
      <c r="H341" s="14"/>
      <c r="I341" s="14"/>
      <c r="J341" s="14"/>
      <c r="K341" s="14"/>
      <c r="L341" s="1"/>
      <c r="M341"/>
      <c r="N341"/>
      <c r="O341"/>
    </row>
    <row r="342" spans="1:15" s="10" customFormat="1" ht="12.75">
      <c r="A342"/>
      <c r="B342"/>
      <c r="C342" s="14"/>
      <c r="D342" s="14"/>
      <c r="E342" s="14"/>
      <c r="F342" s="14"/>
      <c r="G342" s="14"/>
      <c r="H342" s="14"/>
      <c r="I342" s="14"/>
      <c r="J342" s="14"/>
      <c r="K342" s="14"/>
      <c r="L342" s="1"/>
      <c r="M342"/>
      <c r="N342"/>
      <c r="O342"/>
    </row>
    <row r="343" spans="1:15" s="10" customFormat="1" ht="12.75">
      <c r="A343"/>
      <c r="B343"/>
      <c r="C343" s="14"/>
      <c r="D343" s="14"/>
      <c r="E343" s="14"/>
      <c r="F343" s="14"/>
      <c r="G343" s="14"/>
      <c r="H343" s="14"/>
      <c r="I343" s="14"/>
      <c r="J343" s="14"/>
      <c r="K343" s="14"/>
      <c r="L343" s="1"/>
      <c r="M343"/>
      <c r="N343"/>
      <c r="O343"/>
    </row>
    <row r="344" spans="1:15" s="10" customFormat="1" ht="12.75">
      <c r="A344"/>
      <c r="B344"/>
      <c r="C344" s="14"/>
      <c r="D344" s="14"/>
      <c r="E344" s="14"/>
      <c r="F344" s="14"/>
      <c r="G344" s="14"/>
      <c r="H344" s="14"/>
      <c r="I344" s="14"/>
      <c r="J344" s="14"/>
      <c r="K344" s="14"/>
      <c r="L344" s="1"/>
      <c r="M344"/>
      <c r="N344"/>
      <c r="O344"/>
    </row>
    <row r="345" spans="1:15" s="10" customFormat="1" ht="12.75">
      <c r="A345"/>
      <c r="B345"/>
      <c r="C345" s="14"/>
      <c r="D345" s="14"/>
      <c r="E345" s="14"/>
      <c r="F345" s="14"/>
      <c r="G345" s="14"/>
      <c r="H345" s="14"/>
      <c r="I345" s="14"/>
      <c r="J345" s="14"/>
      <c r="K345" s="14"/>
      <c r="L345" s="1"/>
      <c r="M345"/>
      <c r="N345"/>
      <c r="O345"/>
    </row>
    <row r="346" spans="1:15" s="10" customFormat="1" ht="12.75">
      <c r="A346"/>
      <c r="B346"/>
      <c r="C346" s="14"/>
      <c r="D346" s="14"/>
      <c r="E346" s="14"/>
      <c r="F346" s="14"/>
      <c r="G346" s="14"/>
      <c r="H346" s="14"/>
      <c r="I346" s="14"/>
      <c r="J346" s="14"/>
      <c r="K346" s="14"/>
      <c r="L346" s="1"/>
      <c r="M346"/>
      <c r="N346"/>
      <c r="O346"/>
    </row>
    <row r="347" spans="1:15" s="10" customFormat="1" ht="12.75">
      <c r="A347"/>
      <c r="B347"/>
      <c r="C347" s="14"/>
      <c r="D347" s="14"/>
      <c r="E347" s="14"/>
      <c r="F347" s="14"/>
      <c r="G347" s="14"/>
      <c r="H347" s="14"/>
      <c r="I347" s="14"/>
      <c r="J347" s="14"/>
      <c r="K347" s="14"/>
      <c r="L347" s="1"/>
      <c r="M347"/>
      <c r="N347"/>
      <c r="O347"/>
    </row>
    <row r="348" spans="1:15" s="10" customFormat="1" ht="12.75">
      <c r="A348"/>
      <c r="B348"/>
      <c r="C348" s="14"/>
      <c r="D348" s="14"/>
      <c r="E348" s="14"/>
      <c r="F348" s="14"/>
      <c r="G348" s="14"/>
      <c r="H348" s="14"/>
      <c r="I348" s="14"/>
      <c r="J348" s="14"/>
      <c r="K348" s="14"/>
      <c r="L348" s="1"/>
      <c r="M348"/>
      <c r="N348"/>
      <c r="O348"/>
    </row>
    <row r="349" spans="1:15" s="10" customFormat="1" ht="12.75">
      <c r="A349"/>
      <c r="B349"/>
      <c r="C349" s="14"/>
      <c r="D349" s="14"/>
      <c r="E349" s="14"/>
      <c r="F349" s="14"/>
      <c r="G349" s="14"/>
      <c r="H349" s="14"/>
      <c r="I349" s="14"/>
      <c r="J349" s="14"/>
      <c r="K349" s="14"/>
      <c r="L349" s="1"/>
      <c r="M349"/>
      <c r="N349"/>
      <c r="O349"/>
    </row>
    <row r="350" spans="1:15" s="10" customFormat="1" ht="12.75">
      <c r="A350"/>
      <c r="B350"/>
      <c r="C350" s="14"/>
      <c r="D350" s="14"/>
      <c r="E350" s="14"/>
      <c r="F350" s="14"/>
      <c r="G350" s="14"/>
      <c r="H350" s="14"/>
      <c r="I350" s="14"/>
      <c r="J350" s="14"/>
      <c r="K350" s="14"/>
      <c r="L350" s="1"/>
      <c r="M350"/>
      <c r="N350"/>
      <c r="O350"/>
    </row>
    <row r="351" spans="1:15" s="10" customFormat="1" ht="12.75">
      <c r="A351"/>
      <c r="B351"/>
      <c r="C351" s="14"/>
      <c r="D351" s="14"/>
      <c r="E351" s="14"/>
      <c r="F351" s="14"/>
      <c r="G351" s="14"/>
      <c r="H351" s="14"/>
      <c r="I351" s="14"/>
      <c r="J351" s="14"/>
      <c r="K351" s="14"/>
      <c r="L351" s="1"/>
      <c r="M351"/>
      <c r="N351"/>
      <c r="O351"/>
    </row>
    <row r="352" spans="1:15" s="10" customFormat="1" ht="12.75">
      <c r="A352"/>
      <c r="B352"/>
      <c r="C352" s="14"/>
      <c r="D352" s="14"/>
      <c r="E352" s="14"/>
      <c r="F352" s="14"/>
      <c r="G352" s="14"/>
      <c r="H352" s="14"/>
      <c r="I352" s="14"/>
      <c r="J352" s="14"/>
      <c r="K352" s="14"/>
      <c r="L352" s="1"/>
      <c r="M352"/>
      <c r="N352"/>
      <c r="O352"/>
    </row>
    <row r="353" spans="1:15" s="10" customFormat="1" ht="12.75">
      <c r="A353"/>
      <c r="B353"/>
      <c r="C353" s="14"/>
      <c r="D353" s="14"/>
      <c r="E353" s="14"/>
      <c r="F353" s="14"/>
      <c r="G353" s="14"/>
      <c r="H353" s="14"/>
      <c r="I353" s="14"/>
      <c r="J353" s="14"/>
      <c r="K353" s="14"/>
      <c r="L353" s="1"/>
      <c r="M353"/>
      <c r="N353"/>
      <c r="O353"/>
    </row>
    <row r="354" spans="1:15" s="10" customFormat="1" ht="12.75">
      <c r="A354"/>
      <c r="B354"/>
      <c r="C354" s="14"/>
      <c r="D354" s="14"/>
      <c r="E354" s="14"/>
      <c r="F354" s="14"/>
      <c r="G354" s="14"/>
      <c r="H354" s="14"/>
      <c r="I354" s="14"/>
      <c r="J354" s="14"/>
      <c r="K354" s="14"/>
      <c r="L354" s="1"/>
      <c r="M354"/>
      <c r="N354"/>
      <c r="O354"/>
    </row>
    <row r="355" spans="1:15" s="10" customFormat="1" ht="12.75">
      <c r="A355"/>
      <c r="B355"/>
      <c r="C355" s="14"/>
      <c r="D355" s="14"/>
      <c r="E355" s="14"/>
      <c r="F355" s="14"/>
      <c r="G355" s="14"/>
      <c r="H355" s="14"/>
      <c r="I355" s="14"/>
      <c r="J355" s="14"/>
      <c r="K355" s="14"/>
      <c r="L355" s="1"/>
      <c r="M355"/>
      <c r="N355"/>
      <c r="O355"/>
    </row>
    <row r="356" spans="1:15" s="10" customFormat="1" ht="12.75">
      <c r="A356"/>
      <c r="B356"/>
      <c r="C356" s="14"/>
      <c r="D356" s="14"/>
      <c r="E356" s="14"/>
      <c r="F356" s="14"/>
      <c r="G356" s="14"/>
      <c r="H356" s="14"/>
      <c r="I356" s="14"/>
      <c r="J356" s="14"/>
      <c r="K356" s="14"/>
      <c r="L356" s="1"/>
      <c r="M356"/>
      <c r="N356"/>
      <c r="O356"/>
    </row>
    <row r="357" spans="1:15" s="10" customFormat="1" ht="12.75">
      <c r="A357"/>
      <c r="B357"/>
      <c r="C357" s="14"/>
      <c r="D357" s="14"/>
      <c r="E357" s="14"/>
      <c r="F357" s="14"/>
      <c r="G357" s="14"/>
      <c r="H357" s="14"/>
      <c r="I357" s="14"/>
      <c r="J357" s="14"/>
      <c r="K357" s="14"/>
      <c r="L357" s="1"/>
      <c r="M357"/>
      <c r="N357"/>
      <c r="O357"/>
    </row>
    <row r="358" spans="1:15" s="10" customFormat="1" ht="12.75">
      <c r="A358"/>
      <c r="B358"/>
      <c r="C358" s="14"/>
      <c r="D358" s="14"/>
      <c r="E358" s="14"/>
      <c r="F358" s="14"/>
      <c r="G358" s="14"/>
      <c r="H358" s="14"/>
      <c r="I358" s="14"/>
      <c r="J358" s="14"/>
      <c r="K358" s="14"/>
      <c r="L358" s="1"/>
      <c r="M358"/>
      <c r="N358"/>
      <c r="O358"/>
    </row>
    <row r="359" spans="1:15" s="10" customFormat="1" ht="12.75">
      <c r="A359"/>
      <c r="B359"/>
      <c r="C359" s="14"/>
      <c r="D359" s="14"/>
      <c r="E359" s="14"/>
      <c r="F359" s="14"/>
      <c r="G359" s="14"/>
      <c r="H359" s="14"/>
      <c r="I359" s="14"/>
      <c r="J359" s="14"/>
      <c r="K359" s="14"/>
      <c r="L359" s="1"/>
      <c r="M359"/>
      <c r="N359"/>
      <c r="O359"/>
    </row>
    <row r="360" spans="1:15" s="10" customFormat="1" ht="12.75">
      <c r="A360"/>
      <c r="B360"/>
      <c r="C360" s="14"/>
      <c r="D360" s="14"/>
      <c r="E360" s="14"/>
      <c r="F360" s="14"/>
      <c r="G360" s="14"/>
      <c r="H360" s="14"/>
      <c r="I360" s="14"/>
      <c r="J360" s="14"/>
      <c r="K360" s="14"/>
      <c r="L360" s="1"/>
      <c r="M360"/>
      <c r="N360"/>
      <c r="O360"/>
    </row>
    <row r="361" spans="1:15" s="10" customFormat="1" ht="12.75">
      <c r="A361"/>
      <c r="B361"/>
      <c r="C361" s="14"/>
      <c r="D361" s="14"/>
      <c r="E361" s="14"/>
      <c r="F361" s="14"/>
      <c r="G361" s="14"/>
      <c r="H361" s="14"/>
      <c r="I361" s="14"/>
      <c r="J361" s="14"/>
      <c r="K361" s="14"/>
      <c r="L361" s="1"/>
      <c r="M361"/>
      <c r="N361"/>
      <c r="O361"/>
    </row>
    <row r="362" spans="1:15" s="10" customFormat="1" ht="12.75">
      <c r="A362"/>
      <c r="B362"/>
      <c r="C362" s="14"/>
      <c r="D362" s="14"/>
      <c r="E362" s="14"/>
      <c r="F362" s="14"/>
      <c r="G362" s="14"/>
      <c r="H362" s="14"/>
      <c r="I362" s="14"/>
      <c r="J362" s="14"/>
      <c r="K362" s="14"/>
      <c r="L362" s="1"/>
      <c r="M362"/>
      <c r="N362"/>
      <c r="O362"/>
    </row>
    <row r="363" spans="1:15" s="10" customFormat="1" ht="12.75">
      <c r="A363"/>
      <c r="B363"/>
      <c r="C363" s="14"/>
      <c r="D363" s="14"/>
      <c r="E363" s="14"/>
      <c r="F363" s="14"/>
      <c r="G363" s="14"/>
      <c r="H363" s="14"/>
      <c r="I363" s="14"/>
      <c r="J363" s="14"/>
      <c r="K363" s="14"/>
      <c r="L363" s="1"/>
      <c r="M363"/>
      <c r="N363"/>
      <c r="O363"/>
    </row>
    <row r="364" spans="1:15" s="10" customFormat="1" ht="12.75">
      <c r="A364"/>
      <c r="B364"/>
      <c r="C364" s="14"/>
      <c r="D364" s="14"/>
      <c r="E364" s="14"/>
      <c r="F364" s="14"/>
      <c r="G364" s="14"/>
      <c r="H364" s="14"/>
      <c r="I364" s="14"/>
      <c r="J364" s="14"/>
      <c r="K364" s="14"/>
      <c r="L364" s="1"/>
      <c r="M364"/>
      <c r="N364"/>
      <c r="O364"/>
    </row>
    <row r="365" spans="1:15" s="10" customFormat="1" ht="12.75">
      <c r="A365"/>
      <c r="B365"/>
      <c r="C365" s="14"/>
      <c r="D365" s="14"/>
      <c r="E365" s="14"/>
      <c r="F365" s="14"/>
      <c r="G365" s="14"/>
      <c r="H365" s="14"/>
      <c r="I365" s="14"/>
      <c r="J365" s="14"/>
      <c r="K365" s="14"/>
      <c r="L365" s="1"/>
      <c r="M365"/>
      <c r="N365"/>
      <c r="O365"/>
    </row>
    <row r="366" spans="1:15" s="10" customFormat="1" ht="12.75">
      <c r="A366"/>
      <c r="B366"/>
      <c r="C366" s="14"/>
      <c r="D366" s="14"/>
      <c r="E366" s="14"/>
      <c r="F366" s="14"/>
      <c r="G366" s="14"/>
      <c r="H366" s="14"/>
      <c r="I366" s="14"/>
      <c r="J366" s="14"/>
      <c r="K366" s="14"/>
      <c r="L366" s="1"/>
      <c r="M366"/>
      <c r="N366"/>
      <c r="O366"/>
    </row>
    <row r="367" spans="1:15" s="10" customFormat="1" ht="12.75">
      <c r="A367"/>
      <c r="B367"/>
      <c r="C367" s="14"/>
      <c r="D367" s="14"/>
      <c r="E367" s="14"/>
      <c r="F367" s="14"/>
      <c r="G367" s="14"/>
      <c r="H367" s="14"/>
      <c r="I367" s="14"/>
      <c r="J367" s="14"/>
      <c r="K367" s="14"/>
      <c r="L367" s="1"/>
      <c r="M367"/>
      <c r="N367"/>
      <c r="O367"/>
    </row>
    <row r="368" spans="1:15" s="10" customFormat="1" ht="12.75">
      <c r="A368"/>
      <c r="B368"/>
      <c r="C368" s="14"/>
      <c r="D368" s="14"/>
      <c r="E368" s="14"/>
      <c r="F368" s="14"/>
      <c r="G368" s="14"/>
      <c r="H368" s="14"/>
      <c r="I368" s="14"/>
      <c r="J368" s="14"/>
      <c r="K368" s="14"/>
      <c r="L368" s="1"/>
      <c r="M368"/>
      <c r="N368"/>
      <c r="O368"/>
    </row>
    <row r="369" spans="1:15" s="10" customFormat="1" ht="12.75">
      <c r="A369"/>
      <c r="B369"/>
      <c r="C369" s="14"/>
      <c r="D369" s="14"/>
      <c r="E369" s="14"/>
      <c r="F369" s="14"/>
      <c r="G369" s="14"/>
      <c r="H369" s="14"/>
      <c r="I369" s="14"/>
      <c r="J369" s="14"/>
      <c r="K369" s="14"/>
      <c r="L369" s="1"/>
      <c r="M369"/>
      <c r="N369"/>
      <c r="O369"/>
    </row>
    <row r="370" spans="1:15" s="10" customFormat="1" ht="12.75">
      <c r="A370"/>
      <c r="B370"/>
      <c r="C370" s="14"/>
      <c r="D370" s="14"/>
      <c r="E370" s="14"/>
      <c r="F370" s="14"/>
      <c r="G370" s="14"/>
      <c r="H370" s="14"/>
      <c r="I370" s="14"/>
      <c r="J370" s="14"/>
      <c r="K370" s="14"/>
      <c r="L370" s="1"/>
      <c r="M370"/>
      <c r="N370"/>
      <c r="O370"/>
    </row>
    <row r="371" spans="1:15" s="10" customFormat="1" ht="12.75">
      <c r="A371"/>
      <c r="B371"/>
      <c r="C371" s="14"/>
      <c r="D371" s="14"/>
      <c r="E371" s="14"/>
      <c r="F371" s="14"/>
      <c r="G371" s="14"/>
      <c r="H371" s="14"/>
      <c r="I371" s="14"/>
      <c r="J371" s="14"/>
      <c r="K371" s="14"/>
      <c r="L371" s="1"/>
      <c r="M371"/>
      <c r="N371"/>
      <c r="O371"/>
    </row>
    <row r="372" spans="1:15" s="10" customFormat="1" ht="12.75">
      <c r="A372"/>
      <c r="B372"/>
      <c r="C372" s="14"/>
      <c r="D372" s="14"/>
      <c r="E372" s="14"/>
      <c r="F372" s="14"/>
      <c r="G372" s="14"/>
      <c r="H372" s="14"/>
      <c r="I372" s="14"/>
      <c r="J372" s="14"/>
      <c r="K372" s="14"/>
      <c r="L372" s="1"/>
      <c r="M372"/>
      <c r="N372"/>
      <c r="O372"/>
    </row>
    <row r="373" spans="1:15" s="10" customFormat="1" ht="12.75">
      <c r="A373"/>
      <c r="B373"/>
      <c r="C373" s="14"/>
      <c r="D373" s="14"/>
      <c r="E373" s="14"/>
      <c r="F373" s="14"/>
      <c r="G373" s="14"/>
      <c r="H373" s="14"/>
      <c r="I373" s="14"/>
      <c r="J373" s="14"/>
      <c r="K373" s="14"/>
      <c r="L373" s="1"/>
      <c r="M373"/>
      <c r="N373"/>
      <c r="O373"/>
    </row>
    <row r="374" spans="1:15" s="10" customFormat="1" ht="12.75">
      <c r="A374"/>
      <c r="B374"/>
      <c r="C374" s="14"/>
      <c r="D374" s="14"/>
      <c r="E374" s="14"/>
      <c r="F374" s="14"/>
      <c r="G374" s="14"/>
      <c r="H374" s="14"/>
      <c r="I374" s="14"/>
      <c r="J374" s="14"/>
      <c r="K374" s="14"/>
      <c r="L374" s="1"/>
      <c r="M374"/>
      <c r="N374"/>
      <c r="O374"/>
    </row>
    <row r="375" spans="1:15" s="10" customFormat="1" ht="12.75">
      <c r="A375"/>
      <c r="B375"/>
      <c r="C375" s="14"/>
      <c r="D375" s="14"/>
      <c r="E375" s="14"/>
      <c r="F375" s="14"/>
      <c r="G375" s="14"/>
      <c r="H375" s="14"/>
      <c r="I375" s="14"/>
      <c r="J375" s="14"/>
      <c r="K375" s="14"/>
      <c r="L375" s="1"/>
      <c r="M375"/>
      <c r="N375"/>
      <c r="O375"/>
    </row>
    <row r="376" spans="1:15" s="10" customFormat="1" ht="12.75">
      <c r="A376"/>
      <c r="B376"/>
      <c r="C376" s="14"/>
      <c r="D376" s="14"/>
      <c r="E376" s="14"/>
      <c r="F376" s="14"/>
      <c r="G376" s="14"/>
      <c r="H376" s="14"/>
      <c r="I376" s="14"/>
      <c r="J376" s="14"/>
      <c r="K376" s="14"/>
      <c r="L376" s="1"/>
      <c r="M376"/>
      <c r="N376"/>
      <c r="O376"/>
    </row>
    <row r="377" spans="1:15" s="10" customFormat="1" ht="12.75">
      <c r="A377"/>
      <c r="B377"/>
      <c r="C377" s="14"/>
      <c r="D377" s="14"/>
      <c r="E377" s="14"/>
      <c r="F377" s="14"/>
      <c r="G377" s="14"/>
      <c r="H377" s="14"/>
      <c r="I377" s="14"/>
      <c r="J377" s="14"/>
      <c r="K377" s="14"/>
      <c r="L377" s="1"/>
      <c r="M377"/>
      <c r="N377"/>
      <c r="O377"/>
    </row>
    <row r="378" spans="1:15" s="10" customFormat="1" ht="12.75">
      <c r="A378"/>
      <c r="B378"/>
      <c r="C378" s="14"/>
      <c r="D378" s="14"/>
      <c r="E378" s="14"/>
      <c r="F378" s="14"/>
      <c r="G378" s="14"/>
      <c r="H378" s="14"/>
      <c r="I378" s="14"/>
      <c r="J378" s="14"/>
      <c r="K378" s="14"/>
      <c r="L378" s="1"/>
      <c r="M378"/>
      <c r="N378"/>
      <c r="O378"/>
    </row>
    <row r="379" spans="1:15" s="10" customFormat="1" ht="12.75">
      <c r="A379"/>
      <c r="B379"/>
      <c r="C379" s="14"/>
      <c r="D379" s="14"/>
      <c r="E379" s="14"/>
      <c r="F379" s="14"/>
      <c r="G379" s="14"/>
      <c r="H379" s="14"/>
      <c r="I379" s="14"/>
      <c r="J379" s="14"/>
      <c r="K379" s="14"/>
      <c r="L379" s="1"/>
      <c r="M379"/>
      <c r="N379"/>
      <c r="O379"/>
    </row>
    <row r="380" spans="1:15" s="10" customFormat="1" ht="12.75">
      <c r="A380"/>
      <c r="B380"/>
      <c r="C380" s="14"/>
      <c r="D380" s="14"/>
      <c r="E380" s="14"/>
      <c r="F380" s="14"/>
      <c r="G380" s="14"/>
      <c r="H380" s="14"/>
      <c r="I380" s="14"/>
      <c r="J380" s="14"/>
      <c r="K380" s="14"/>
      <c r="L380" s="1"/>
      <c r="M380"/>
      <c r="N380"/>
      <c r="O380"/>
    </row>
    <row r="381" spans="1:15" s="10" customFormat="1" ht="12.75">
      <c r="A381"/>
      <c r="B381"/>
      <c r="C381" s="14"/>
      <c r="D381" s="14"/>
      <c r="E381" s="14"/>
      <c r="F381" s="14"/>
      <c r="G381" s="14"/>
      <c r="H381" s="14"/>
      <c r="I381" s="14"/>
      <c r="J381" s="14"/>
      <c r="K381" s="14"/>
      <c r="L381" s="1"/>
      <c r="M381"/>
      <c r="N381"/>
      <c r="O381"/>
    </row>
    <row r="382" spans="1:15" s="10" customFormat="1" ht="12.75">
      <c r="A382"/>
      <c r="B382"/>
      <c r="C382" s="14"/>
      <c r="D382" s="14"/>
      <c r="E382" s="14"/>
      <c r="F382" s="14"/>
      <c r="G382" s="14"/>
      <c r="H382" s="14"/>
      <c r="I382" s="14"/>
      <c r="J382" s="14"/>
      <c r="K382" s="14"/>
      <c r="L382" s="1"/>
      <c r="M382"/>
      <c r="N382"/>
      <c r="O382"/>
    </row>
    <row r="383" spans="1:15" s="10" customFormat="1" ht="12.75">
      <c r="A383"/>
      <c r="B383"/>
      <c r="C383" s="14"/>
      <c r="D383" s="14"/>
      <c r="E383" s="14"/>
      <c r="F383" s="14"/>
      <c r="G383" s="14"/>
      <c r="H383" s="14"/>
      <c r="I383" s="14"/>
      <c r="J383" s="14"/>
      <c r="K383" s="14"/>
      <c r="L383" s="1"/>
      <c r="M383"/>
      <c r="N383"/>
      <c r="O383"/>
    </row>
    <row r="384" spans="1:15" s="10" customFormat="1" ht="12.75">
      <c r="A384"/>
      <c r="B384"/>
      <c r="C384" s="14"/>
      <c r="D384" s="14"/>
      <c r="E384" s="14"/>
      <c r="F384" s="14"/>
      <c r="G384" s="14"/>
      <c r="H384" s="14"/>
      <c r="I384" s="14"/>
      <c r="J384" s="14"/>
      <c r="K384" s="14"/>
      <c r="L384" s="1"/>
      <c r="M384"/>
      <c r="N384"/>
      <c r="O384"/>
    </row>
    <row r="385" spans="1:15" s="10" customFormat="1" ht="12.75">
      <c r="A385"/>
      <c r="B385"/>
      <c r="C385" s="14"/>
      <c r="D385" s="14"/>
      <c r="E385" s="14"/>
      <c r="F385" s="14"/>
      <c r="G385" s="14"/>
      <c r="H385" s="14"/>
      <c r="I385" s="14"/>
      <c r="J385" s="14"/>
      <c r="K385" s="14"/>
      <c r="L385" s="1"/>
      <c r="M385"/>
      <c r="N385"/>
      <c r="O385"/>
    </row>
    <row r="386" spans="1:15" s="10" customFormat="1" ht="12.75">
      <c r="A386"/>
      <c r="B386"/>
      <c r="C386" s="14"/>
      <c r="D386" s="14"/>
      <c r="E386" s="14"/>
      <c r="F386" s="14"/>
      <c r="G386" s="14"/>
      <c r="H386" s="14"/>
      <c r="I386" s="14"/>
      <c r="J386" s="14"/>
      <c r="K386" s="14"/>
      <c r="L386" s="1"/>
      <c r="M386"/>
      <c r="N386"/>
      <c r="O386"/>
    </row>
    <row r="387" spans="1:15" s="10" customFormat="1" ht="12.75">
      <c r="A387"/>
      <c r="B387"/>
      <c r="C387" s="14"/>
      <c r="D387" s="14"/>
      <c r="E387" s="14"/>
      <c r="F387" s="14"/>
      <c r="G387" s="14"/>
      <c r="H387" s="14"/>
      <c r="I387" s="14"/>
      <c r="J387" s="14"/>
      <c r="K387" s="14"/>
      <c r="L387" s="1"/>
      <c r="M387"/>
      <c r="N387"/>
      <c r="O387"/>
    </row>
    <row r="388" spans="1:15" s="10" customFormat="1" ht="12.75">
      <c r="A388"/>
      <c r="B388"/>
      <c r="C388" s="14"/>
      <c r="D388" s="14"/>
      <c r="E388" s="14"/>
      <c r="F388" s="14"/>
      <c r="G388" s="14"/>
      <c r="H388" s="14"/>
      <c r="I388" s="14"/>
      <c r="J388" s="14"/>
      <c r="K388" s="14"/>
      <c r="L388" s="1"/>
      <c r="M388"/>
      <c r="N388"/>
      <c r="O388"/>
    </row>
    <row r="389" spans="1:15" s="10" customFormat="1" ht="12.75">
      <c r="A389"/>
      <c r="B389"/>
      <c r="C389" s="14"/>
      <c r="D389" s="14"/>
      <c r="E389" s="14"/>
      <c r="F389" s="14"/>
      <c r="G389" s="14"/>
      <c r="H389" s="14"/>
      <c r="I389" s="14"/>
      <c r="J389" s="14"/>
      <c r="K389" s="14"/>
      <c r="L389" s="1"/>
      <c r="M389"/>
      <c r="N389"/>
      <c r="O389"/>
    </row>
    <row r="390" spans="1:15" s="10" customFormat="1" ht="12.75">
      <c r="A390"/>
      <c r="B390"/>
      <c r="C390" s="14"/>
      <c r="D390" s="14"/>
      <c r="E390" s="14"/>
      <c r="F390" s="14"/>
      <c r="G390" s="14"/>
      <c r="H390" s="14"/>
      <c r="I390" s="14"/>
      <c r="J390" s="14"/>
      <c r="K390" s="14"/>
      <c r="L390" s="1"/>
      <c r="M390"/>
      <c r="N390"/>
      <c r="O390"/>
    </row>
    <row r="391" spans="1:15" s="10" customFormat="1" ht="12.75">
      <c r="A391"/>
      <c r="B391"/>
      <c r="C391" s="14"/>
      <c r="D391" s="14"/>
      <c r="E391" s="14"/>
      <c r="F391" s="14"/>
      <c r="G391" s="14"/>
      <c r="H391" s="14"/>
      <c r="I391" s="14"/>
      <c r="J391" s="14"/>
      <c r="K391" s="14"/>
      <c r="L391" s="1"/>
      <c r="M391"/>
      <c r="N391"/>
      <c r="O391"/>
    </row>
    <row r="392" spans="1:15" s="10" customFormat="1" ht="12.75">
      <c r="A392"/>
      <c r="B392"/>
      <c r="C392" s="14"/>
      <c r="D392" s="14"/>
      <c r="E392" s="14"/>
      <c r="F392" s="14"/>
      <c r="G392" s="14"/>
      <c r="H392" s="14"/>
      <c r="I392" s="14"/>
      <c r="J392" s="14"/>
      <c r="K392" s="14"/>
      <c r="L392" s="1"/>
      <c r="M392"/>
      <c r="N392"/>
      <c r="O392"/>
    </row>
    <row r="393" spans="1:15" s="10" customFormat="1" ht="12.75">
      <c r="A393"/>
      <c r="B393"/>
      <c r="C393" s="14"/>
      <c r="D393" s="14"/>
      <c r="E393" s="14"/>
      <c r="F393" s="14"/>
      <c r="G393" s="14"/>
      <c r="H393" s="14"/>
      <c r="I393" s="14"/>
      <c r="J393" s="14"/>
      <c r="K393" s="14"/>
      <c r="L393" s="1"/>
      <c r="M393"/>
      <c r="N393"/>
      <c r="O393"/>
    </row>
    <row r="394" spans="1:15" s="10" customFormat="1" ht="12.75">
      <c r="A394"/>
      <c r="B394"/>
      <c r="C394" s="14"/>
      <c r="D394" s="14"/>
      <c r="E394" s="14"/>
      <c r="F394" s="14"/>
      <c r="G394" s="14"/>
      <c r="H394" s="14"/>
      <c r="I394" s="14"/>
      <c r="J394" s="14"/>
      <c r="K394" s="14"/>
      <c r="L394" s="1"/>
      <c r="M394"/>
      <c r="N394"/>
      <c r="O394"/>
    </row>
    <row r="395" spans="1:15" s="10" customFormat="1" ht="12.75">
      <c r="A395"/>
      <c r="B395"/>
      <c r="C395" s="14"/>
      <c r="D395" s="14"/>
      <c r="E395" s="14"/>
      <c r="F395" s="14"/>
      <c r="G395" s="14"/>
      <c r="H395" s="14"/>
      <c r="I395" s="14"/>
      <c r="J395" s="14"/>
      <c r="K395" s="14"/>
      <c r="L395" s="1"/>
      <c r="M395"/>
      <c r="N395"/>
      <c r="O395"/>
    </row>
    <row r="396" spans="1:15" s="10" customFormat="1" ht="12.75">
      <c r="A396"/>
      <c r="B396"/>
      <c r="C396" s="14"/>
      <c r="D396" s="14"/>
      <c r="E396" s="14"/>
      <c r="F396" s="14"/>
      <c r="G396" s="14"/>
      <c r="H396" s="14"/>
      <c r="I396" s="14"/>
      <c r="J396" s="14"/>
      <c r="K396" s="14"/>
      <c r="L396" s="1"/>
      <c r="M396"/>
      <c r="N396"/>
      <c r="O396"/>
    </row>
    <row r="397" spans="1:15" s="10" customFormat="1" ht="12.75">
      <c r="A397"/>
      <c r="B397"/>
      <c r="C397" s="14"/>
      <c r="D397" s="14"/>
      <c r="E397" s="14"/>
      <c r="F397" s="14"/>
      <c r="G397" s="14"/>
      <c r="H397" s="14"/>
      <c r="I397" s="14"/>
      <c r="J397" s="14"/>
      <c r="K397" s="14"/>
      <c r="L397" s="1"/>
      <c r="M397"/>
      <c r="N397"/>
      <c r="O397"/>
    </row>
    <row r="398" spans="1:15" s="10" customFormat="1" ht="12.75">
      <c r="A398"/>
      <c r="B398"/>
      <c r="C398" s="14"/>
      <c r="D398" s="14"/>
      <c r="E398" s="14"/>
      <c r="F398" s="14"/>
      <c r="G398" s="14"/>
      <c r="H398" s="14"/>
      <c r="I398" s="14"/>
      <c r="J398" s="14"/>
      <c r="K398" s="14"/>
      <c r="L398" s="1"/>
      <c r="M398"/>
      <c r="N398"/>
      <c r="O398"/>
    </row>
    <row r="399" spans="1:15" s="10" customFormat="1" ht="12.75">
      <c r="A399"/>
      <c r="B399"/>
      <c r="C399" s="14"/>
      <c r="D399" s="14"/>
      <c r="E399" s="14"/>
      <c r="F399" s="14"/>
      <c r="G399" s="14"/>
      <c r="H399" s="14"/>
      <c r="I399" s="14"/>
      <c r="J399" s="14"/>
      <c r="K399" s="14"/>
      <c r="L399" s="1"/>
      <c r="M399"/>
      <c r="N399"/>
      <c r="O399"/>
    </row>
    <row r="400" spans="1:15" s="10" customFormat="1" ht="12.75">
      <c r="A400"/>
      <c r="B400"/>
      <c r="C400" s="14"/>
      <c r="D400" s="14"/>
      <c r="E400" s="14"/>
      <c r="F400" s="14"/>
      <c r="G400" s="14"/>
      <c r="H400" s="14"/>
      <c r="I400" s="14"/>
      <c r="J400" s="14"/>
      <c r="K400" s="14"/>
      <c r="L400" s="1"/>
      <c r="M400"/>
      <c r="N400"/>
      <c r="O400"/>
    </row>
    <row r="401" spans="1:15" s="10" customFormat="1" ht="12.75">
      <c r="A401"/>
      <c r="B401"/>
      <c r="C401" s="14"/>
      <c r="D401" s="14"/>
      <c r="E401" s="14"/>
      <c r="F401" s="14"/>
      <c r="G401" s="14"/>
      <c r="H401" s="14"/>
      <c r="I401" s="14"/>
      <c r="J401" s="14"/>
      <c r="K401" s="14"/>
      <c r="L401" s="1"/>
      <c r="M401"/>
      <c r="N401"/>
      <c r="O401"/>
    </row>
    <row r="402" spans="1:15" s="10" customFormat="1" ht="12.75">
      <c r="A402"/>
      <c r="B402"/>
      <c r="C402" s="14"/>
      <c r="D402" s="14"/>
      <c r="E402" s="14"/>
      <c r="F402" s="14"/>
      <c r="G402" s="14"/>
      <c r="H402" s="14"/>
      <c r="I402" s="14"/>
      <c r="J402" s="14"/>
      <c r="K402" s="14"/>
      <c r="L402" s="1"/>
      <c r="M402"/>
      <c r="N402"/>
      <c r="O402"/>
    </row>
    <row r="403" spans="1:15" s="10" customFormat="1" ht="12.75">
      <c r="A403"/>
      <c r="B403"/>
      <c r="C403" s="14"/>
      <c r="D403" s="14"/>
      <c r="E403" s="14"/>
      <c r="F403" s="14"/>
      <c r="G403" s="14"/>
      <c r="H403" s="14"/>
      <c r="I403" s="14"/>
      <c r="J403" s="14"/>
      <c r="K403" s="14"/>
      <c r="L403" s="1"/>
      <c r="M403"/>
      <c r="N403"/>
      <c r="O403"/>
    </row>
    <row r="404" spans="1:15" s="10" customFormat="1" ht="12.75">
      <c r="A404"/>
      <c r="B404"/>
      <c r="C404" s="14"/>
      <c r="D404" s="14"/>
      <c r="E404" s="14"/>
      <c r="F404" s="14"/>
      <c r="G404" s="14"/>
      <c r="H404" s="14"/>
      <c r="I404" s="14"/>
      <c r="J404" s="14"/>
      <c r="K404" s="14"/>
      <c r="L404" s="1"/>
      <c r="M404"/>
      <c r="N404"/>
      <c r="O404"/>
    </row>
    <row r="405" spans="1:15" s="10" customFormat="1" ht="12.75">
      <c r="A405"/>
      <c r="B405"/>
      <c r="C405" s="14"/>
      <c r="D405" s="14"/>
      <c r="E405" s="14"/>
      <c r="F405" s="14"/>
      <c r="G405" s="14"/>
      <c r="H405" s="14"/>
      <c r="I405" s="14"/>
      <c r="J405" s="14"/>
      <c r="K405" s="14"/>
      <c r="L405" s="1"/>
      <c r="M405"/>
      <c r="N405"/>
      <c r="O405"/>
    </row>
    <row r="406" spans="1:15" s="10" customFormat="1" ht="12.75">
      <c r="A406"/>
      <c r="B406"/>
      <c r="C406" s="14"/>
      <c r="D406" s="14"/>
      <c r="E406" s="14"/>
      <c r="F406" s="14"/>
      <c r="G406" s="14"/>
      <c r="H406" s="14"/>
      <c r="I406" s="14"/>
      <c r="J406" s="14"/>
      <c r="K406" s="14"/>
      <c r="L406" s="1"/>
      <c r="M406"/>
      <c r="N406"/>
      <c r="O406"/>
    </row>
    <row r="407" spans="1:15" s="10" customFormat="1" ht="12.75">
      <c r="A407"/>
      <c r="B407"/>
      <c r="C407" s="14"/>
      <c r="D407" s="14"/>
      <c r="E407" s="14"/>
      <c r="F407" s="14"/>
      <c r="G407" s="14"/>
      <c r="H407" s="14"/>
      <c r="I407" s="14"/>
      <c r="J407" s="14"/>
      <c r="K407" s="14"/>
      <c r="L407" s="1"/>
      <c r="M407"/>
      <c r="N407"/>
      <c r="O407"/>
    </row>
    <row r="408" spans="1:15" s="10" customFormat="1" ht="12.75">
      <c r="A408"/>
      <c r="B408"/>
      <c r="C408" s="14"/>
      <c r="D408" s="14"/>
      <c r="E408" s="14"/>
      <c r="F408" s="14"/>
      <c r="G408" s="14"/>
      <c r="H408" s="14"/>
      <c r="I408" s="14"/>
      <c r="J408" s="14"/>
      <c r="K408" s="14"/>
      <c r="L408" s="1"/>
      <c r="M408"/>
      <c r="N408"/>
      <c r="O408"/>
    </row>
    <row r="409" spans="1:15" s="10" customFormat="1" ht="12.75">
      <c r="A409"/>
      <c r="B409"/>
      <c r="C409" s="14"/>
      <c r="D409" s="14"/>
      <c r="E409" s="14"/>
      <c r="F409" s="14"/>
      <c r="G409" s="14"/>
      <c r="H409" s="14"/>
      <c r="I409" s="14"/>
      <c r="J409" s="14"/>
      <c r="K409" s="14"/>
      <c r="L409" s="1"/>
      <c r="M409"/>
      <c r="N409"/>
      <c r="O409"/>
    </row>
    <row r="410" spans="1:15" s="10" customFormat="1" ht="12.75">
      <c r="A410"/>
      <c r="B410"/>
      <c r="C410" s="14"/>
      <c r="D410" s="14"/>
      <c r="E410" s="14"/>
      <c r="F410" s="14"/>
      <c r="G410" s="14"/>
      <c r="H410" s="14"/>
      <c r="I410" s="14"/>
      <c r="J410" s="14"/>
      <c r="K410" s="14"/>
      <c r="L410" s="1"/>
      <c r="M410"/>
      <c r="N410"/>
      <c r="O410"/>
    </row>
    <row r="411" spans="1:15" s="10" customFormat="1" ht="12.75">
      <c r="A411"/>
      <c r="B411"/>
      <c r="C411" s="14"/>
      <c r="D411" s="14"/>
      <c r="E411" s="14"/>
      <c r="F411" s="14"/>
      <c r="G411" s="14"/>
      <c r="H411" s="14"/>
      <c r="I411" s="14"/>
      <c r="J411" s="14"/>
      <c r="K411" s="14"/>
      <c r="L411" s="1"/>
      <c r="M411"/>
      <c r="N411"/>
      <c r="O411"/>
    </row>
    <row r="412" spans="1:15" s="10" customFormat="1" ht="12.75">
      <c r="A412"/>
      <c r="B412"/>
      <c r="C412" s="14"/>
      <c r="D412" s="14"/>
      <c r="E412" s="14"/>
      <c r="F412" s="14"/>
      <c r="G412" s="14"/>
      <c r="H412" s="14"/>
      <c r="I412" s="14"/>
      <c r="J412" s="14"/>
      <c r="K412" s="14"/>
      <c r="L412" s="1"/>
      <c r="M412"/>
      <c r="N412"/>
      <c r="O412"/>
    </row>
    <row r="413" spans="1:15" s="10" customFormat="1" ht="12.75">
      <c r="A413"/>
      <c r="B413"/>
      <c r="C413" s="14"/>
      <c r="D413" s="14"/>
      <c r="E413" s="14"/>
      <c r="F413" s="14"/>
      <c r="G413" s="14"/>
      <c r="H413" s="14"/>
      <c r="I413" s="14"/>
      <c r="J413" s="14"/>
      <c r="K413" s="14"/>
      <c r="L413" s="1"/>
      <c r="M413"/>
      <c r="N413"/>
      <c r="O413"/>
    </row>
    <row r="414" spans="1:15" s="10" customFormat="1" ht="12.75">
      <c r="A414"/>
      <c r="B414"/>
      <c r="C414" s="14"/>
      <c r="D414" s="14"/>
      <c r="E414" s="14"/>
      <c r="F414" s="14"/>
      <c r="G414" s="14"/>
      <c r="H414" s="14"/>
      <c r="I414" s="14"/>
      <c r="J414" s="14"/>
      <c r="K414" s="14"/>
      <c r="L414" s="1"/>
      <c r="M414"/>
      <c r="N414"/>
      <c r="O414"/>
    </row>
    <row r="415" spans="1:15" s="10" customFormat="1" ht="12.75">
      <c r="A415"/>
      <c r="B415"/>
      <c r="C415" s="14"/>
      <c r="D415" s="14"/>
      <c r="E415" s="14"/>
      <c r="F415" s="14"/>
      <c r="G415" s="14"/>
      <c r="H415" s="14"/>
      <c r="I415" s="14"/>
      <c r="J415" s="14"/>
      <c r="K415" s="14"/>
      <c r="L415" s="1"/>
      <c r="M415"/>
      <c r="N415"/>
      <c r="O415"/>
    </row>
    <row r="416" spans="1:15" s="10" customFormat="1" ht="12.75">
      <c r="A416"/>
      <c r="B416"/>
      <c r="C416" s="14"/>
      <c r="D416" s="14"/>
      <c r="E416" s="14"/>
      <c r="F416" s="14"/>
      <c r="G416" s="14"/>
      <c r="H416" s="14"/>
      <c r="I416" s="14"/>
      <c r="J416" s="14"/>
      <c r="K416" s="14"/>
      <c r="L416" s="1"/>
      <c r="M416"/>
      <c r="N416"/>
      <c r="O416"/>
    </row>
    <row r="417" spans="1:15" s="10" customFormat="1" ht="12.75">
      <c r="A417"/>
      <c r="B417"/>
      <c r="C417" s="14"/>
      <c r="D417" s="14"/>
      <c r="E417" s="14"/>
      <c r="F417" s="14"/>
      <c r="G417" s="14"/>
      <c r="H417" s="14"/>
      <c r="I417" s="14"/>
      <c r="J417" s="14"/>
      <c r="K417" s="14"/>
      <c r="L417" s="1"/>
      <c r="M417"/>
      <c r="N417"/>
      <c r="O417"/>
    </row>
    <row r="418" spans="1:15" s="10" customFormat="1" ht="12.75">
      <c r="A418"/>
      <c r="B418"/>
      <c r="C418" s="14"/>
      <c r="D418" s="14"/>
      <c r="E418" s="14"/>
      <c r="F418" s="14"/>
      <c r="G418" s="14"/>
      <c r="H418" s="14"/>
      <c r="I418" s="14"/>
      <c r="J418" s="14"/>
      <c r="K418" s="14"/>
      <c r="L418" s="1"/>
      <c r="M418"/>
      <c r="N418"/>
      <c r="O418"/>
    </row>
    <row r="419" spans="1:15" s="10" customFormat="1" ht="12.75">
      <c r="A419"/>
      <c r="B419"/>
      <c r="C419" s="14"/>
      <c r="D419" s="14"/>
      <c r="E419" s="14"/>
      <c r="F419" s="14"/>
      <c r="G419" s="14"/>
      <c r="H419" s="14"/>
      <c r="I419" s="14"/>
      <c r="J419" s="14"/>
      <c r="K419" s="14"/>
      <c r="L419" s="1"/>
      <c r="M419"/>
      <c r="N419"/>
      <c r="O419"/>
    </row>
    <row r="420" spans="1:15" s="10" customFormat="1" ht="12.75">
      <c r="A420"/>
      <c r="B420"/>
      <c r="C420" s="14"/>
      <c r="D420" s="14"/>
      <c r="E420" s="14"/>
      <c r="F420" s="14"/>
      <c r="G420" s="14"/>
      <c r="H420" s="14"/>
      <c r="I420" s="14"/>
      <c r="J420" s="14"/>
      <c r="K420" s="14"/>
      <c r="L420" s="1"/>
      <c r="M420"/>
      <c r="N420"/>
      <c r="O420"/>
    </row>
    <row r="421" spans="1:15" s="10" customFormat="1" ht="12.75">
      <c r="A421"/>
      <c r="B421"/>
      <c r="C421" s="14"/>
      <c r="D421" s="14"/>
      <c r="E421" s="14"/>
      <c r="F421" s="14"/>
      <c r="G421" s="14"/>
      <c r="H421" s="14"/>
      <c r="I421" s="14"/>
      <c r="J421" s="14"/>
      <c r="K421" s="14"/>
      <c r="L421" s="1"/>
      <c r="M421"/>
      <c r="N421"/>
      <c r="O421"/>
    </row>
    <row r="422" spans="1:15" s="10" customFormat="1" ht="12.75">
      <c r="A422"/>
      <c r="B422"/>
      <c r="C422" s="14"/>
      <c r="D422" s="14"/>
      <c r="E422" s="14"/>
      <c r="F422" s="14"/>
      <c r="G422" s="14"/>
      <c r="H422" s="14"/>
      <c r="I422" s="14"/>
      <c r="J422" s="14"/>
      <c r="K422" s="14"/>
      <c r="L422" s="1"/>
      <c r="M422"/>
      <c r="N422"/>
      <c r="O422"/>
    </row>
    <row r="423" spans="1:15" s="10" customFormat="1" ht="12.75">
      <c r="A423"/>
      <c r="B423"/>
      <c r="C423" s="14"/>
      <c r="D423" s="14"/>
      <c r="E423" s="14"/>
      <c r="F423" s="14"/>
      <c r="G423" s="14"/>
      <c r="H423" s="14"/>
      <c r="I423" s="14"/>
      <c r="J423" s="14"/>
      <c r="K423" s="14"/>
      <c r="L423" s="1"/>
      <c r="M423"/>
      <c r="N423"/>
      <c r="O423"/>
    </row>
    <row r="424" spans="1:15" s="10" customFormat="1" ht="12.75">
      <c r="A424"/>
      <c r="B424"/>
      <c r="C424" s="14"/>
      <c r="D424" s="14"/>
      <c r="E424" s="14"/>
      <c r="F424" s="14"/>
      <c r="G424" s="14"/>
      <c r="H424" s="14"/>
      <c r="I424" s="14"/>
      <c r="J424" s="14"/>
      <c r="K424" s="14"/>
      <c r="L424" s="1"/>
      <c r="M424"/>
      <c r="N424"/>
      <c r="O424"/>
    </row>
    <row r="425" spans="1:15" s="10" customFormat="1" ht="12.75">
      <c r="A425"/>
      <c r="B425"/>
      <c r="C425" s="14"/>
      <c r="D425" s="14"/>
      <c r="E425" s="14"/>
      <c r="F425" s="14"/>
      <c r="G425" s="14"/>
      <c r="H425" s="14"/>
      <c r="I425" s="14"/>
      <c r="J425" s="14"/>
      <c r="K425" s="14"/>
      <c r="L425" s="1"/>
      <c r="M425"/>
      <c r="N425"/>
      <c r="O425"/>
    </row>
    <row r="426" spans="1:15" s="10" customFormat="1" ht="12.75">
      <c r="A426"/>
      <c r="B426"/>
      <c r="C426" s="14"/>
      <c r="D426" s="14"/>
      <c r="E426" s="14"/>
      <c r="F426" s="14"/>
      <c r="G426" s="14"/>
      <c r="H426" s="14"/>
      <c r="I426" s="14"/>
      <c r="J426" s="14"/>
      <c r="K426" s="14"/>
      <c r="L426" s="1"/>
      <c r="M426"/>
      <c r="N426"/>
      <c r="O426"/>
    </row>
    <row r="427" spans="1:15" s="10" customFormat="1" ht="12.75">
      <c r="A427"/>
      <c r="B427"/>
      <c r="C427" s="14"/>
      <c r="D427" s="14"/>
      <c r="E427" s="14"/>
      <c r="F427" s="14"/>
      <c r="G427" s="14"/>
      <c r="H427" s="14"/>
      <c r="I427" s="14"/>
      <c r="J427" s="14"/>
      <c r="K427" s="14"/>
      <c r="L427" s="1"/>
      <c r="M427"/>
      <c r="N427"/>
      <c r="O427"/>
    </row>
    <row r="428" spans="1:15" s="10" customFormat="1" ht="12.75">
      <c r="A428"/>
      <c r="B428"/>
      <c r="C428" s="14"/>
      <c r="D428" s="14"/>
      <c r="E428" s="14"/>
      <c r="F428" s="14"/>
      <c r="G428" s="14"/>
      <c r="H428" s="14"/>
      <c r="I428" s="14"/>
      <c r="J428" s="14"/>
      <c r="K428" s="14"/>
      <c r="L428" s="1"/>
      <c r="M428"/>
      <c r="N428"/>
      <c r="O428"/>
    </row>
    <row r="429" spans="1:15" s="10" customFormat="1" ht="12.75">
      <c r="A429"/>
      <c r="B429"/>
      <c r="C429" s="14"/>
      <c r="D429" s="14"/>
      <c r="E429" s="14"/>
      <c r="F429" s="14"/>
      <c r="G429" s="14"/>
      <c r="H429" s="14"/>
      <c r="I429" s="14"/>
      <c r="J429" s="14"/>
      <c r="K429" s="14"/>
      <c r="L429" s="1"/>
      <c r="M429"/>
      <c r="N429"/>
      <c r="O429"/>
    </row>
    <row r="430" spans="1:15" s="10" customFormat="1" ht="12.75">
      <c r="A430"/>
      <c r="B430"/>
      <c r="C430" s="14"/>
      <c r="D430" s="14"/>
      <c r="E430" s="14"/>
      <c r="F430" s="14"/>
      <c r="G430" s="14"/>
      <c r="H430" s="14"/>
      <c r="I430" s="14"/>
      <c r="J430" s="14"/>
      <c r="K430" s="14"/>
      <c r="L430" s="1"/>
      <c r="M430"/>
      <c r="N430"/>
      <c r="O430"/>
    </row>
    <row r="431" spans="1:15" s="10" customFormat="1" ht="12.75">
      <c r="A431"/>
      <c r="B431"/>
      <c r="C431" s="14"/>
      <c r="D431" s="14"/>
      <c r="E431" s="14"/>
      <c r="F431" s="14"/>
      <c r="G431" s="14"/>
      <c r="H431" s="14"/>
      <c r="I431" s="14"/>
      <c r="J431" s="14"/>
      <c r="K431" s="14"/>
      <c r="L431" s="1"/>
      <c r="M431"/>
      <c r="N431"/>
      <c r="O431"/>
    </row>
    <row r="432" spans="1:15" s="10" customFormat="1" ht="12.75">
      <c r="A432"/>
      <c r="B432"/>
      <c r="C432" s="14"/>
      <c r="D432" s="14"/>
      <c r="E432" s="14"/>
      <c r="F432" s="14"/>
      <c r="G432" s="14"/>
      <c r="H432" s="14"/>
      <c r="I432" s="14"/>
      <c r="J432" s="14"/>
      <c r="K432" s="14"/>
      <c r="L432" s="1"/>
      <c r="M432"/>
      <c r="N432"/>
      <c r="O432"/>
    </row>
    <row r="433" spans="1:15" s="10" customFormat="1" ht="12.75">
      <c r="A433"/>
      <c r="B433"/>
      <c r="C433" s="14"/>
      <c r="D433" s="14"/>
      <c r="E433" s="14"/>
      <c r="F433" s="14"/>
      <c r="G433" s="14"/>
      <c r="H433" s="14"/>
      <c r="I433" s="14"/>
      <c r="J433" s="14"/>
      <c r="K433" s="14"/>
      <c r="L433" s="1"/>
      <c r="M433"/>
      <c r="N433"/>
      <c r="O433"/>
    </row>
    <row r="434" spans="1:15" s="10" customFormat="1" ht="12.75">
      <c r="A434"/>
      <c r="B434"/>
      <c r="C434" s="14"/>
      <c r="D434" s="14"/>
      <c r="E434" s="14"/>
      <c r="F434" s="14"/>
      <c r="G434" s="14"/>
      <c r="H434" s="14"/>
      <c r="I434" s="14"/>
      <c r="J434" s="14"/>
      <c r="K434" s="14"/>
      <c r="L434" s="1"/>
      <c r="M434"/>
      <c r="N434"/>
      <c r="O434"/>
    </row>
    <row r="435" spans="1:15" s="10" customFormat="1" ht="12.75">
      <c r="A435"/>
      <c r="B435"/>
      <c r="C435" s="14"/>
      <c r="D435" s="14"/>
      <c r="E435" s="14"/>
      <c r="F435" s="14"/>
      <c r="G435" s="14"/>
      <c r="H435" s="14"/>
      <c r="I435" s="14"/>
      <c r="J435" s="14"/>
      <c r="K435" s="14"/>
      <c r="L435" s="1"/>
      <c r="M435"/>
      <c r="N435"/>
      <c r="O435"/>
    </row>
    <row r="436" spans="1:15" s="10" customFormat="1" ht="12.75">
      <c r="A436"/>
      <c r="B436"/>
      <c r="C436" s="14"/>
      <c r="D436" s="14"/>
      <c r="E436" s="14"/>
      <c r="F436" s="14"/>
      <c r="G436" s="14"/>
      <c r="H436" s="14"/>
      <c r="I436" s="14"/>
      <c r="J436" s="14"/>
      <c r="K436" s="14"/>
      <c r="L436" s="1"/>
      <c r="M436"/>
      <c r="N436"/>
      <c r="O436"/>
    </row>
    <row r="437" spans="1:15" s="10" customFormat="1" ht="12.75">
      <c r="A437"/>
      <c r="B437"/>
      <c r="C437" s="14"/>
      <c r="D437" s="14"/>
      <c r="E437" s="14"/>
      <c r="F437" s="14"/>
      <c r="G437" s="14"/>
      <c r="H437" s="14"/>
      <c r="I437" s="14"/>
      <c r="J437" s="14"/>
      <c r="K437" s="14"/>
      <c r="L437" s="1"/>
      <c r="M437"/>
      <c r="N437"/>
      <c r="O437"/>
    </row>
  </sheetData>
  <sheetProtection password="E72A" sheet="1" objects="1" scenarios="1"/>
  <mergeCells count="5">
    <mergeCell ref="P3:Q12"/>
    <mergeCell ref="N1:O1"/>
    <mergeCell ref="A1:F1"/>
    <mergeCell ref="G1:I1"/>
    <mergeCell ref="L1:M1"/>
  </mergeCells>
  <conditionalFormatting sqref="C3:N32">
    <cfRule type="cellIs" priority="1" dxfId="1" operator="equal" stopIfTrue="1">
      <formula>"6,0"</formula>
    </cfRule>
  </conditionalFormatting>
  <printOptions horizontalCentered="1" verticalCentered="1"/>
  <pageMargins left="0" right="0" top="0.14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O33"/>
  <sheetViews>
    <sheetView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27.421875" style="0" customWidth="1"/>
    <col min="3" max="3" width="7.57421875" style="0" customWidth="1"/>
    <col min="4" max="4" width="5.7109375" style="2" customWidth="1"/>
    <col min="5" max="5" width="5.57421875" style="0" customWidth="1"/>
    <col min="7" max="7" width="8.8515625" style="0" customWidth="1"/>
    <col min="8" max="8" width="7.7109375" style="0" customWidth="1"/>
    <col min="9" max="9" width="7.00390625" style="0" customWidth="1"/>
    <col min="11" max="11" width="9.28125" style="0" customWidth="1"/>
    <col min="12" max="12" width="11.28125" style="0" customWidth="1"/>
    <col min="13" max="13" width="7.421875" style="0" customWidth="1"/>
    <col min="14" max="14" width="8.57421875" style="2" customWidth="1"/>
    <col min="15" max="15" width="10.421875" style="0" customWidth="1"/>
    <col min="16" max="25" width="7.7109375" style="0" customWidth="1"/>
  </cols>
  <sheetData>
    <row r="1" spans="1:15" s="10" customFormat="1" ht="20.25" customHeight="1" thickBot="1" thickTop="1">
      <c r="A1" s="235" t="s">
        <v>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s="10" customFormat="1" ht="14.25" thickBot="1" thickTop="1">
      <c r="A2" s="250"/>
      <c r="B2" s="251"/>
      <c r="C2" s="252"/>
      <c r="D2" s="248" t="s">
        <v>16</v>
      </c>
      <c r="E2" s="249"/>
      <c r="F2" s="238" t="s">
        <v>42</v>
      </c>
      <c r="G2" s="239"/>
      <c r="H2" s="240"/>
      <c r="I2" s="241" t="s">
        <v>18</v>
      </c>
      <c r="J2" s="238" t="s">
        <v>43</v>
      </c>
      <c r="K2" s="239"/>
      <c r="L2" s="240"/>
      <c r="M2" s="241" t="s">
        <v>19</v>
      </c>
      <c r="N2" s="244" t="s">
        <v>20</v>
      </c>
      <c r="O2" s="246" t="s">
        <v>10</v>
      </c>
    </row>
    <row r="3" spans="1:15" s="10" customFormat="1" ht="39" thickBot="1">
      <c r="A3" s="49"/>
      <c r="B3" s="63" t="s">
        <v>1</v>
      </c>
      <c r="C3" s="132" t="s">
        <v>64</v>
      </c>
      <c r="D3" s="64" t="s">
        <v>9</v>
      </c>
      <c r="E3" s="132" t="s">
        <v>12</v>
      </c>
      <c r="F3" s="69" t="s">
        <v>13</v>
      </c>
      <c r="G3" s="50" t="s">
        <v>21</v>
      </c>
      <c r="H3" s="51" t="s">
        <v>17</v>
      </c>
      <c r="I3" s="242"/>
      <c r="J3" s="78" t="s">
        <v>14</v>
      </c>
      <c r="K3" s="52" t="s">
        <v>15</v>
      </c>
      <c r="L3" s="53" t="s">
        <v>28</v>
      </c>
      <c r="M3" s="243"/>
      <c r="N3" s="245"/>
      <c r="O3" s="247"/>
    </row>
    <row r="4" spans="1:15" s="10" customFormat="1" ht="15.75" customHeight="1">
      <c r="A4" s="31">
        <v>1</v>
      </c>
      <c r="B4" s="54" t="str">
        <f>Scrutini!B3</f>
        <v> </v>
      </c>
      <c r="C4" s="149" t="str">
        <f>IF('Fase Iniziale'!B3=" "," ",'Fase Iniziale'!AC3)</f>
        <v> </v>
      </c>
      <c r="D4" s="134" t="str">
        <f>IF('Fase Iniziale'!Z3&gt;'Fase Iniziale'!$S$1," ",Scrutini!L3)</f>
        <v> </v>
      </c>
      <c r="E4" s="138" t="str">
        <f>IF('Fase Iniziale'!B3=" "," ",IF('Fase Iniziale'!Z3&gt;'Fase Iniziale'!$S$1," ",IF(INT(D4)&lt;6,"N.P.",IF(INT(D4)=6,Formule!A7,IF(INT(D4)=7,Formule!B7,Formule!C7)))))</f>
        <v> </v>
      </c>
      <c r="F4" s="70"/>
      <c r="G4" s="128"/>
      <c r="H4" s="59"/>
      <c r="I4" s="65" t="str">
        <f>IF('Fase Iniziale'!B3=" "," ",SUM(F4:H4))</f>
        <v> </v>
      </c>
      <c r="J4" s="70"/>
      <c r="K4" s="59"/>
      <c r="L4" s="59"/>
      <c r="M4" s="65" t="str">
        <f>IF('Fase Iniziale'!B3=" "," ",SUM(J4:L4))</f>
        <v> </v>
      </c>
      <c r="N4" s="74" t="str">
        <f>IF('Fase Iniziale'!B3=" "," ",IF('Fase Iniziale'!Z3&gt;'Fase Iniziale'!$S$1," ",IF(INT(D4)&lt;6,"N  P",E4+I4+M4)))</f>
        <v> </v>
      </c>
      <c r="O4" s="191" t="str">
        <f>IF('Fase Iniziale'!B3=" "," ",IF('Fase Iniziale'!AB3="No"," ",IF('Fase Iniziale'!Z3&gt;0,INT(E4),IF(INT(E4)=2,Formule!D7,IF(INT(E4)=3,Formule!E7,IF(INT(E4)=4,Formule!F7,Formule!G7))))))</f>
        <v> </v>
      </c>
    </row>
    <row r="5" spans="1:15" s="10" customFormat="1" ht="15.75" customHeight="1">
      <c r="A5" s="34">
        <v>2</v>
      </c>
      <c r="B5" s="55" t="str">
        <f>Scrutini!B4</f>
        <v> </v>
      </c>
      <c r="C5" s="150" t="str">
        <f>IF('Fase Iniziale'!B4=" "," ",'Fase Iniziale'!AC4)</f>
        <v> </v>
      </c>
      <c r="D5" s="135" t="str">
        <f>IF('Fase Iniziale'!Z4&gt;'Fase Iniziale'!$S$1," ",Scrutini!L4)</f>
        <v> </v>
      </c>
      <c r="E5" s="139" t="str">
        <f>IF('Fase Iniziale'!B4=" "," ",IF('Fase Iniziale'!Z4&gt;'Fase Iniziale'!$S$1," ",IF(INT(D5)&lt;6,"N.P.",IF(INT(D5)=6,Formule!A8,IF(INT(D5)=7,Formule!B8,Formule!C8)))))</f>
        <v> </v>
      </c>
      <c r="F5" s="71"/>
      <c r="G5" s="129"/>
      <c r="H5" s="60"/>
      <c r="I5" s="66" t="str">
        <f>IF('Fase Iniziale'!B4=" "," ",SUM(F5:H5))</f>
        <v> </v>
      </c>
      <c r="J5" s="71"/>
      <c r="K5" s="60"/>
      <c r="L5" s="60"/>
      <c r="M5" s="66" t="str">
        <f>IF('Fase Iniziale'!B4=" "," ",SUM(J5:L5))</f>
        <v> </v>
      </c>
      <c r="N5" s="75" t="str">
        <f>IF('Fase Iniziale'!B4=" "," ",IF('Fase Iniziale'!Z4&gt;'Fase Iniziale'!$S$1," ",IF(INT(D5)&lt;6,"N  P",E5+I5+M5)))</f>
        <v> </v>
      </c>
      <c r="O5" s="192" t="str">
        <f>IF('Fase Iniziale'!B4=" "," ",IF('Fase Iniziale'!AB4="No"," ",IF('Fase Iniziale'!Z4&gt;0,INT(E5),IF(INT(E5)=2,Formule!D8,IF(INT(E5)=3,Formule!E8,IF(INT(E5)=4,Formule!F8,Formule!G8))))))</f>
        <v> </v>
      </c>
    </row>
    <row r="6" spans="1:15" s="10" customFormat="1" ht="15.75" customHeight="1">
      <c r="A6" s="34">
        <v>3</v>
      </c>
      <c r="B6" s="55" t="str">
        <f>Scrutini!B5</f>
        <v> </v>
      </c>
      <c r="C6" s="150" t="str">
        <f>IF('Fase Iniziale'!B5=" "," ",'Fase Iniziale'!AC5)</f>
        <v> </v>
      </c>
      <c r="D6" s="135" t="str">
        <f>IF('Fase Iniziale'!Z5&gt;'Fase Iniziale'!$S$1," ",Scrutini!L5)</f>
        <v> </v>
      </c>
      <c r="E6" s="139" t="str">
        <f>IF('Fase Iniziale'!B5=" "," ",IF('Fase Iniziale'!Z5&gt;'Fase Iniziale'!$S$1," ",IF(INT(D6)&lt;6,"N.P.",IF(INT(D6)=6,Formule!A9,IF(INT(D6)=7,Formule!B9,Formule!C9)))))</f>
        <v> </v>
      </c>
      <c r="F6" s="71"/>
      <c r="G6" s="129"/>
      <c r="H6" s="60"/>
      <c r="I6" s="66" t="str">
        <f>IF('Fase Iniziale'!B5=" "," ",SUM(F6:H6))</f>
        <v> </v>
      </c>
      <c r="J6" s="71"/>
      <c r="K6" s="60"/>
      <c r="L6" s="60"/>
      <c r="M6" s="66" t="str">
        <f>IF('Fase Iniziale'!B5=" "," ",SUM(J6:L6))</f>
        <v> </v>
      </c>
      <c r="N6" s="75" t="str">
        <f>IF('Fase Iniziale'!B5=" "," ",IF('Fase Iniziale'!Z5&gt;'Fase Iniziale'!$S$1," ",IF(INT(D6)&lt;6,"N  P",E6+I6+M6)))</f>
        <v> </v>
      </c>
      <c r="O6" s="192" t="str">
        <f>IF('Fase Iniziale'!B5=" "," ",IF('Fase Iniziale'!AB5="No"," ",IF('Fase Iniziale'!Z5&gt;0,INT(E6),IF(INT(E6)=2,Formule!D9,IF(INT(E6)=3,Formule!E9,IF(INT(E6)=4,Formule!F9,Formule!G9))))))</f>
        <v> </v>
      </c>
    </row>
    <row r="7" spans="1:15" s="10" customFormat="1" ht="15.75" customHeight="1">
      <c r="A7" s="34">
        <v>4</v>
      </c>
      <c r="B7" s="55" t="str">
        <f>Scrutini!B6</f>
        <v> </v>
      </c>
      <c r="C7" s="150" t="str">
        <f>IF('Fase Iniziale'!B6=" "," ",'Fase Iniziale'!AC6)</f>
        <v> </v>
      </c>
      <c r="D7" s="135" t="str">
        <f>IF('Fase Iniziale'!Z6&gt;'Fase Iniziale'!$S$1," ",Scrutini!L6)</f>
        <v> </v>
      </c>
      <c r="E7" s="139" t="str">
        <f>IF('Fase Iniziale'!B6=" "," ",IF('Fase Iniziale'!Z6&gt;'Fase Iniziale'!$S$1," ",IF(INT(D7)&lt;6,"N.P.",IF(INT(D7)=6,Formule!A10,IF(INT(D7)=7,Formule!B10,Formule!C10)))))</f>
        <v> </v>
      </c>
      <c r="F7" s="71"/>
      <c r="G7" s="129"/>
      <c r="H7" s="60"/>
      <c r="I7" s="66" t="str">
        <f>IF('Fase Iniziale'!B6=" "," ",SUM(F7:H7))</f>
        <v> </v>
      </c>
      <c r="J7" s="71"/>
      <c r="K7" s="60"/>
      <c r="L7" s="60"/>
      <c r="M7" s="66" t="str">
        <f>IF('Fase Iniziale'!B6=" "," ",SUM(J7:L7))</f>
        <v> </v>
      </c>
      <c r="N7" s="75" t="str">
        <f>IF('Fase Iniziale'!B6=" "," ",IF('Fase Iniziale'!Z6&gt;'Fase Iniziale'!$S$1," ",IF(INT(D7)&lt;6,"N  P",E7+I7+M7)))</f>
        <v> </v>
      </c>
      <c r="O7" s="192" t="str">
        <f>IF('Fase Iniziale'!B6=" "," ",IF('Fase Iniziale'!AB6="No"," ",IF('Fase Iniziale'!Z6&gt;0,INT(E7),IF(INT(E7)=2,Formule!D10,IF(INT(E7)=3,Formule!E10,IF(INT(E7)=4,Formule!F10,Formule!G10))))))</f>
        <v> </v>
      </c>
    </row>
    <row r="8" spans="1:15" s="10" customFormat="1" ht="15.75" customHeight="1" thickBot="1">
      <c r="A8" s="36">
        <v>5</v>
      </c>
      <c r="B8" s="56" t="str">
        <f>Scrutini!B7</f>
        <v> </v>
      </c>
      <c r="C8" s="151" t="str">
        <f>IF('Fase Iniziale'!B7=" "," ",'Fase Iniziale'!AC7)</f>
        <v> </v>
      </c>
      <c r="D8" s="136" t="str">
        <f>IF('Fase Iniziale'!Z7&gt;'Fase Iniziale'!$S$1," ",Scrutini!L7)</f>
        <v> </v>
      </c>
      <c r="E8" s="140" t="str">
        <f>IF('Fase Iniziale'!B7=" "," ",IF('Fase Iniziale'!Z7&gt;'Fase Iniziale'!$S$1," ",IF(INT(D8)&lt;6,"N.P.",IF(INT(D8)=6,Formule!A11,IF(INT(D8)=7,Formule!B11,Formule!C11)))))</f>
        <v> </v>
      </c>
      <c r="F8" s="72"/>
      <c r="G8" s="130"/>
      <c r="H8" s="61"/>
      <c r="I8" s="67" t="str">
        <f>IF('Fase Iniziale'!B7=" "," ",SUM(F8:H8))</f>
        <v> </v>
      </c>
      <c r="J8" s="72"/>
      <c r="K8" s="61"/>
      <c r="L8" s="61"/>
      <c r="M8" s="67" t="str">
        <f>IF('Fase Iniziale'!B7=" "," ",SUM(J8:L8))</f>
        <v> </v>
      </c>
      <c r="N8" s="76" t="str">
        <f>IF('Fase Iniziale'!B7=" "," ",IF('Fase Iniziale'!Z7&gt;'Fase Iniziale'!$S$1," ",IF(INT(D8)&lt;6,"N  P",E8+I8+M8)))</f>
        <v> </v>
      </c>
      <c r="O8" s="193" t="str">
        <f>IF('Fase Iniziale'!B7=" "," ",IF('Fase Iniziale'!AB7="No"," ",IF('Fase Iniziale'!Z7&gt;0,INT(E8),IF(INT(E8)=2,Formule!D11,IF(INT(E8)=3,Formule!E11,IF(INT(E8)=4,Formule!F11,Formule!G11))))))</f>
        <v> </v>
      </c>
    </row>
    <row r="9" spans="1:15" s="10" customFormat="1" ht="15.75" customHeight="1">
      <c r="A9" s="31">
        <v>6</v>
      </c>
      <c r="B9" s="54" t="str">
        <f>Scrutini!B8</f>
        <v> </v>
      </c>
      <c r="C9" s="149" t="str">
        <f>IF('Fase Iniziale'!B8=" "," ",'Fase Iniziale'!AC8)</f>
        <v> </v>
      </c>
      <c r="D9" s="134" t="str">
        <f>IF('Fase Iniziale'!Z8&gt;'Fase Iniziale'!$S$1," ",Scrutini!L8)</f>
        <v> </v>
      </c>
      <c r="E9" s="138" t="str">
        <f>IF('Fase Iniziale'!B8=" "," ",IF('Fase Iniziale'!Z8&gt;'Fase Iniziale'!$S$1," ",IF(INT(D9)&lt;6,"N.P.",IF(INT(D9)=6,Formule!A12,IF(INT(D9)=7,Formule!B12,Formule!C12)))))</f>
        <v> </v>
      </c>
      <c r="F9" s="70"/>
      <c r="G9" s="128"/>
      <c r="H9" s="59"/>
      <c r="I9" s="65" t="str">
        <f>IF('Fase Iniziale'!B8=" "," ",SUM(F9:H9))</f>
        <v> </v>
      </c>
      <c r="J9" s="70"/>
      <c r="K9" s="59"/>
      <c r="L9" s="59"/>
      <c r="M9" s="65" t="str">
        <f>IF('Fase Iniziale'!B8=" "," ",SUM(J9:L9))</f>
        <v> </v>
      </c>
      <c r="N9" s="74" t="str">
        <f>IF('Fase Iniziale'!B8=" "," ",IF('Fase Iniziale'!Z8&gt;'Fase Iniziale'!$S$1," ",IF(INT(D9)&lt;6,"N  P",E9+I9+M9)))</f>
        <v> </v>
      </c>
      <c r="O9" s="191" t="str">
        <f>IF('Fase Iniziale'!B8=" "," ",IF('Fase Iniziale'!AB8="No"," ",IF('Fase Iniziale'!Z8&gt;0,INT(E9),IF(INT(E9)=2,Formule!D12,IF(INT(E9)=3,Formule!E12,IF(INT(E9)=4,Formule!F12,Formule!G12))))))</f>
        <v> </v>
      </c>
    </row>
    <row r="10" spans="1:15" s="10" customFormat="1" ht="15.75" customHeight="1">
      <c r="A10" s="34">
        <v>7</v>
      </c>
      <c r="B10" s="55" t="str">
        <f>Scrutini!B9</f>
        <v> </v>
      </c>
      <c r="C10" s="150" t="str">
        <f>IF('Fase Iniziale'!B9=" "," ",'Fase Iniziale'!AC9)</f>
        <v> </v>
      </c>
      <c r="D10" s="135" t="str">
        <f>IF('Fase Iniziale'!Z9&gt;'Fase Iniziale'!$S$1," ",Scrutini!L9)</f>
        <v> </v>
      </c>
      <c r="E10" s="139" t="str">
        <f>IF('Fase Iniziale'!B9=" "," ",IF('Fase Iniziale'!Z9&gt;'Fase Iniziale'!$S$1," ",IF(INT(D10)&lt;6,"N.P.",IF(INT(D10)=6,Formule!A13,IF(INT(D10)=7,Formule!B13,Formule!C13)))))</f>
        <v> </v>
      </c>
      <c r="F10" s="71"/>
      <c r="G10" s="129"/>
      <c r="H10" s="60"/>
      <c r="I10" s="66" t="str">
        <f>IF('Fase Iniziale'!B9=" "," ",SUM(F10:H10))</f>
        <v> </v>
      </c>
      <c r="J10" s="71"/>
      <c r="K10" s="60"/>
      <c r="L10" s="60"/>
      <c r="M10" s="66" t="str">
        <f>IF('Fase Iniziale'!B9=" "," ",SUM(J10:L10))</f>
        <v> </v>
      </c>
      <c r="N10" s="75" t="str">
        <f>IF('Fase Iniziale'!B9=" "," ",IF('Fase Iniziale'!Z9&gt;'Fase Iniziale'!$S$1," ",IF(INT(D10)&lt;6,"N  P",E10+I10+M10)))</f>
        <v> </v>
      </c>
      <c r="O10" s="192" t="str">
        <f>IF('Fase Iniziale'!B9=" "," ",IF('Fase Iniziale'!AB9="No"," ",IF('Fase Iniziale'!Z9&gt;0,INT(E10),IF(INT(E10)=2,Formule!D13,IF(INT(E10)=3,Formule!E13,IF(INT(E10)=4,Formule!F13,Formule!G13))))))</f>
        <v> </v>
      </c>
    </row>
    <row r="11" spans="1:15" s="10" customFormat="1" ht="15.75" customHeight="1">
      <c r="A11" s="34">
        <v>8</v>
      </c>
      <c r="B11" s="55" t="str">
        <f>Scrutini!B10</f>
        <v> </v>
      </c>
      <c r="C11" s="150" t="str">
        <f>IF('Fase Iniziale'!B10=" "," ",'Fase Iniziale'!AC10)</f>
        <v> </v>
      </c>
      <c r="D11" s="135" t="str">
        <f>IF('Fase Iniziale'!Z10&gt;'Fase Iniziale'!$S$1," ",Scrutini!L10)</f>
        <v> </v>
      </c>
      <c r="E11" s="139" t="str">
        <f>IF('Fase Iniziale'!B10=" "," ",IF('Fase Iniziale'!Z10&gt;'Fase Iniziale'!$S$1," ",IF(INT(D11)&lt;6,"N.P.",IF(INT(D11)=6,Formule!A14,IF(INT(D11)=7,Formule!B14,Formule!C14)))))</f>
        <v> </v>
      </c>
      <c r="F11" s="71"/>
      <c r="G11" s="129"/>
      <c r="H11" s="60"/>
      <c r="I11" s="66" t="str">
        <f>IF('Fase Iniziale'!B10=" "," ",SUM(F11:H11))</f>
        <v> </v>
      </c>
      <c r="J11" s="71"/>
      <c r="K11" s="60"/>
      <c r="L11" s="60"/>
      <c r="M11" s="66" t="str">
        <f>IF('Fase Iniziale'!B10=" "," ",SUM(J11:L11))</f>
        <v> </v>
      </c>
      <c r="N11" s="75" t="str">
        <f>IF('Fase Iniziale'!B10=" "," ",IF('Fase Iniziale'!Z10&gt;'Fase Iniziale'!$S$1," ",IF(INT(D11)&lt;6,"N  P",E11+I11+M11)))</f>
        <v> </v>
      </c>
      <c r="O11" s="192" t="str">
        <f>IF('Fase Iniziale'!B10=" "," ",IF('Fase Iniziale'!AB10="No"," ",IF('Fase Iniziale'!Z10&gt;0,INT(E11),IF(INT(E11)=2,Formule!D14,IF(INT(E11)=3,Formule!E14,IF(INT(E11)=4,Formule!F14,Formule!G14))))))</f>
        <v> </v>
      </c>
    </row>
    <row r="12" spans="1:15" s="10" customFormat="1" ht="15.75" customHeight="1">
      <c r="A12" s="34">
        <v>9</v>
      </c>
      <c r="B12" s="55" t="str">
        <f>Scrutini!B11</f>
        <v> </v>
      </c>
      <c r="C12" s="150" t="str">
        <f>IF('Fase Iniziale'!B11=" "," ",'Fase Iniziale'!AC11)</f>
        <v> </v>
      </c>
      <c r="D12" s="135" t="str">
        <f>IF('Fase Iniziale'!Z11&gt;'Fase Iniziale'!$S$1," ",Scrutini!L11)</f>
        <v> </v>
      </c>
      <c r="E12" s="139" t="str">
        <f>IF('Fase Iniziale'!B11=" "," ",IF('Fase Iniziale'!Z11&gt;'Fase Iniziale'!$S$1," ",IF(INT(D12)&lt;6,"N.P.",IF(INT(D12)=6,Formule!A15,IF(INT(D12)=7,Formule!B15,Formule!C15)))))</f>
        <v> </v>
      </c>
      <c r="F12" s="71"/>
      <c r="G12" s="129"/>
      <c r="H12" s="60"/>
      <c r="I12" s="66" t="str">
        <f>IF('Fase Iniziale'!B11=" "," ",SUM(F12:H12))</f>
        <v> </v>
      </c>
      <c r="J12" s="71"/>
      <c r="K12" s="60"/>
      <c r="L12" s="60"/>
      <c r="M12" s="66" t="str">
        <f>IF('Fase Iniziale'!B11=" "," ",SUM(J12:L12))</f>
        <v> </v>
      </c>
      <c r="N12" s="75" t="str">
        <f>IF('Fase Iniziale'!B11=" "," ",IF('Fase Iniziale'!Z11&gt;'Fase Iniziale'!$S$1," ",IF(INT(D12)&lt;6,"N  P",E12+I12+M12)))</f>
        <v> </v>
      </c>
      <c r="O12" s="192" t="str">
        <f>IF('Fase Iniziale'!B11=" "," ",IF('Fase Iniziale'!AB11="No"," ",IF('Fase Iniziale'!Z11&gt;0,INT(E12),IF(INT(E12)=2,Formule!D15,IF(INT(E12)=3,Formule!E15,IF(INT(E12)=4,Formule!F15,Formule!G15))))))</f>
        <v> </v>
      </c>
    </row>
    <row r="13" spans="1:15" s="10" customFormat="1" ht="15.75" customHeight="1" thickBot="1">
      <c r="A13" s="36">
        <v>10</v>
      </c>
      <c r="B13" s="56" t="str">
        <f>Scrutini!B12</f>
        <v> </v>
      </c>
      <c r="C13" s="151" t="str">
        <f>IF('Fase Iniziale'!B12=" "," ",'Fase Iniziale'!AC12)</f>
        <v> </v>
      </c>
      <c r="D13" s="136" t="str">
        <f>IF('Fase Iniziale'!Z12&gt;'Fase Iniziale'!$S$1," ",Scrutini!L12)</f>
        <v> </v>
      </c>
      <c r="E13" s="140" t="str">
        <f>IF('Fase Iniziale'!B12=" "," ",IF('Fase Iniziale'!Z12&gt;'Fase Iniziale'!$S$1," ",IF(INT(D13)&lt;6,"N.P.",IF(INT(D13)=6,Formule!A16,IF(INT(D13)=7,Formule!B16,Formule!C16)))))</f>
        <v> </v>
      </c>
      <c r="F13" s="72"/>
      <c r="G13" s="130"/>
      <c r="H13" s="61"/>
      <c r="I13" s="67" t="str">
        <f>IF('Fase Iniziale'!B12=" "," ",SUM(F13:H13))</f>
        <v> </v>
      </c>
      <c r="J13" s="72"/>
      <c r="K13" s="61"/>
      <c r="L13" s="61"/>
      <c r="M13" s="67" t="str">
        <f>IF('Fase Iniziale'!B12=" "," ",SUM(J13:L13))</f>
        <v> </v>
      </c>
      <c r="N13" s="76" t="str">
        <f>IF('Fase Iniziale'!B12=" "," ",IF('Fase Iniziale'!Z12&gt;'Fase Iniziale'!$S$1," ",IF(INT(D13)&lt;6,"N  P",E13+I13+M13)))</f>
        <v> </v>
      </c>
      <c r="O13" s="193" t="str">
        <f>IF('Fase Iniziale'!B12=" "," ",IF('Fase Iniziale'!AB12="No"," ",IF('Fase Iniziale'!Z12&gt;0,INT(E13),IF(INT(E13)=2,Formule!D16,IF(INT(E13)=3,Formule!E16,IF(INT(E13)=4,Formule!F16,Formule!G16))))))</f>
        <v> </v>
      </c>
    </row>
    <row r="14" spans="1:15" s="10" customFormat="1" ht="15.75" customHeight="1">
      <c r="A14" s="31">
        <v>11</v>
      </c>
      <c r="B14" s="54" t="str">
        <f>Scrutini!B13</f>
        <v> </v>
      </c>
      <c r="C14" s="149" t="str">
        <f>IF('Fase Iniziale'!B13=" "," ",'Fase Iniziale'!AC13)</f>
        <v> </v>
      </c>
      <c r="D14" s="134" t="str">
        <f>IF('Fase Iniziale'!Z13&gt;'Fase Iniziale'!$S$1," ",Scrutini!L13)</f>
        <v> </v>
      </c>
      <c r="E14" s="138" t="str">
        <f>IF('Fase Iniziale'!B13=" "," ",IF('Fase Iniziale'!Z13&gt;'Fase Iniziale'!$S$1," ",IF(INT(D14)&lt;6,"N.P.",IF(INT(D14)=6,Formule!A17,IF(INT(D14)=7,Formule!B17,Formule!C17)))))</f>
        <v> </v>
      </c>
      <c r="F14" s="70"/>
      <c r="G14" s="128"/>
      <c r="H14" s="59"/>
      <c r="I14" s="65" t="str">
        <f>IF('Fase Iniziale'!B13=" "," ",SUM(F14:H14))</f>
        <v> </v>
      </c>
      <c r="J14" s="70"/>
      <c r="K14" s="59"/>
      <c r="L14" s="59"/>
      <c r="M14" s="65" t="str">
        <f>IF('Fase Iniziale'!B13=" "," ",SUM(J14:L14))</f>
        <v> </v>
      </c>
      <c r="N14" s="74" t="str">
        <f>IF('Fase Iniziale'!B13=" "," ",IF('Fase Iniziale'!Z13&gt;'Fase Iniziale'!$S$1," ",IF(INT(D14)&lt;6,"N  P",E14+I14+M14)))</f>
        <v> </v>
      </c>
      <c r="O14" s="191" t="str">
        <f>IF('Fase Iniziale'!B13=" "," ",IF('Fase Iniziale'!AB13="No"," ",IF('Fase Iniziale'!Z13&gt;0,INT(E14),IF(INT(E14)=2,Formule!D17,IF(INT(E14)=3,Formule!E17,IF(INT(E14)=4,Formule!F17,Formule!G17))))))</f>
        <v> </v>
      </c>
    </row>
    <row r="15" spans="1:15" s="10" customFormat="1" ht="15.75" customHeight="1">
      <c r="A15" s="34">
        <v>12</v>
      </c>
      <c r="B15" s="55" t="str">
        <f>Scrutini!B14</f>
        <v> </v>
      </c>
      <c r="C15" s="150" t="str">
        <f>IF('Fase Iniziale'!B14=" "," ",'Fase Iniziale'!AC14)</f>
        <v> </v>
      </c>
      <c r="D15" s="135" t="str">
        <f>IF('Fase Iniziale'!Z14&gt;'Fase Iniziale'!$S$1," ",Scrutini!L14)</f>
        <v> </v>
      </c>
      <c r="E15" s="139" t="str">
        <f>IF('Fase Iniziale'!B14=" "," ",IF('Fase Iniziale'!Z14&gt;'Fase Iniziale'!$S$1," ",IF(INT(D15)&lt;6,"N.P.",IF(INT(D15)=6,Formule!A18,IF(INT(D15)=7,Formule!B18,Formule!C18)))))</f>
        <v> </v>
      </c>
      <c r="F15" s="71"/>
      <c r="G15" s="129"/>
      <c r="H15" s="60"/>
      <c r="I15" s="66" t="str">
        <f>IF('Fase Iniziale'!B14=" "," ",SUM(F15:H15))</f>
        <v> </v>
      </c>
      <c r="J15" s="71"/>
      <c r="K15" s="60"/>
      <c r="L15" s="60"/>
      <c r="M15" s="66" t="str">
        <f>IF('Fase Iniziale'!B14=" "," ",SUM(J15:L15))</f>
        <v> </v>
      </c>
      <c r="N15" s="75" t="str">
        <f>IF('Fase Iniziale'!B14=" "," ",IF('Fase Iniziale'!Z14&gt;'Fase Iniziale'!$S$1," ",IF(INT(D15)&lt;6,"N  P",E15+I15+M15)))</f>
        <v> </v>
      </c>
      <c r="O15" s="192" t="str">
        <f>IF('Fase Iniziale'!B14=" "," ",IF('Fase Iniziale'!AB14="No"," ",IF('Fase Iniziale'!Z14&gt;0,INT(E15),IF(INT(E15)=2,Formule!D18,IF(INT(E15)=3,Formule!E18,IF(INT(E15)=4,Formule!F18,Formule!G18))))))</f>
        <v> </v>
      </c>
    </row>
    <row r="16" spans="1:15" s="10" customFormat="1" ht="15.75" customHeight="1">
      <c r="A16" s="34">
        <v>13</v>
      </c>
      <c r="B16" s="55" t="str">
        <f>Scrutini!B15</f>
        <v> </v>
      </c>
      <c r="C16" s="150" t="str">
        <f>IF('Fase Iniziale'!B15=" "," ",'Fase Iniziale'!AC15)</f>
        <v> </v>
      </c>
      <c r="D16" s="135" t="str">
        <f>IF('Fase Iniziale'!Z15&gt;'Fase Iniziale'!$S$1," ",Scrutini!L15)</f>
        <v> </v>
      </c>
      <c r="E16" s="139" t="str">
        <f>IF('Fase Iniziale'!B15=" "," ",IF('Fase Iniziale'!Z15&gt;'Fase Iniziale'!$S$1," ",IF(INT(D16)&lt;6,"N.P.",IF(INT(D16)=6,Formule!A19,IF(INT(D16)=7,Formule!B19,Formule!C19)))))</f>
        <v> </v>
      </c>
      <c r="F16" s="71"/>
      <c r="G16" s="129"/>
      <c r="H16" s="60"/>
      <c r="I16" s="66" t="str">
        <f>IF('Fase Iniziale'!B15=" "," ",SUM(F16:H16))</f>
        <v> </v>
      </c>
      <c r="J16" s="71"/>
      <c r="K16" s="60"/>
      <c r="L16" s="60"/>
      <c r="M16" s="66" t="str">
        <f>IF('Fase Iniziale'!B15=" "," ",SUM(J16:L16))</f>
        <v> </v>
      </c>
      <c r="N16" s="75" t="str">
        <f>IF('Fase Iniziale'!B15=" "," ",IF('Fase Iniziale'!Z15&gt;'Fase Iniziale'!$S$1," ",IF(INT(D16)&lt;6,"N  P",E16+I16+M16)))</f>
        <v> </v>
      </c>
      <c r="O16" s="192" t="str">
        <f>IF('Fase Iniziale'!B15=" "," ",IF('Fase Iniziale'!AB15="No"," ",IF('Fase Iniziale'!Z15&gt;0,INT(E16),IF(INT(E16)=2,Formule!D19,IF(INT(E16)=3,Formule!E19,IF(INT(E16)=4,Formule!F19,Formule!G19))))))</f>
        <v> </v>
      </c>
    </row>
    <row r="17" spans="1:15" s="10" customFormat="1" ht="15.75" customHeight="1">
      <c r="A17" s="34">
        <v>14</v>
      </c>
      <c r="B17" s="55" t="str">
        <f>Scrutini!B16</f>
        <v> </v>
      </c>
      <c r="C17" s="150" t="str">
        <f>IF('Fase Iniziale'!B16=" "," ",'Fase Iniziale'!AC16)</f>
        <v> </v>
      </c>
      <c r="D17" s="135" t="str">
        <f>IF('Fase Iniziale'!Z16&gt;'Fase Iniziale'!$S$1," ",Scrutini!L16)</f>
        <v> </v>
      </c>
      <c r="E17" s="139" t="str">
        <f>IF('Fase Iniziale'!B16=" "," ",IF('Fase Iniziale'!Z16&gt;'Fase Iniziale'!$S$1," ",IF(INT(D17)&lt;6,"N.P.",IF(INT(D17)=6,Formule!A20,IF(INT(D17)=7,Formule!B20,Formule!C20)))))</f>
        <v> </v>
      </c>
      <c r="F17" s="71"/>
      <c r="G17" s="129"/>
      <c r="H17" s="60"/>
      <c r="I17" s="66" t="str">
        <f>IF('Fase Iniziale'!B16=" "," ",SUM(F17:H17))</f>
        <v> </v>
      </c>
      <c r="J17" s="71"/>
      <c r="K17" s="60"/>
      <c r="L17" s="60"/>
      <c r="M17" s="66" t="str">
        <f>IF('Fase Iniziale'!B16=" "," ",SUM(J17:L17))</f>
        <v> </v>
      </c>
      <c r="N17" s="75" t="str">
        <f>IF('Fase Iniziale'!B16=" "," ",IF('Fase Iniziale'!Z16&gt;'Fase Iniziale'!$S$1," ",IF(INT(D17)&lt;6,"N  P",E17+I17+M17)))</f>
        <v> </v>
      </c>
      <c r="O17" s="192" t="str">
        <f>IF('Fase Iniziale'!B16=" "," ",IF('Fase Iniziale'!AB16="No"," ",IF('Fase Iniziale'!Z16&gt;0,INT(E17),IF(INT(E17)=2,Formule!D20,IF(INT(E17)=3,Formule!E20,IF(INT(E17)=4,Formule!F20,Formule!G20))))))</f>
        <v> </v>
      </c>
    </row>
    <row r="18" spans="1:15" s="10" customFormat="1" ht="15.75" customHeight="1" thickBot="1">
      <c r="A18" s="36">
        <v>15</v>
      </c>
      <c r="B18" s="56" t="str">
        <f>Scrutini!B17</f>
        <v> </v>
      </c>
      <c r="C18" s="151" t="str">
        <f>IF('Fase Iniziale'!B17=" "," ",'Fase Iniziale'!AC17)</f>
        <v> </v>
      </c>
      <c r="D18" s="136" t="str">
        <f>IF('Fase Iniziale'!Z17&gt;'Fase Iniziale'!$S$1," ",Scrutini!L17)</f>
        <v> </v>
      </c>
      <c r="E18" s="140" t="str">
        <f>IF('Fase Iniziale'!B17=" "," ",IF('Fase Iniziale'!Z17&gt;'Fase Iniziale'!$S$1," ",IF(INT(D18)&lt;6,"N.P.",IF(INT(D18)=6,Formule!A21,IF(INT(D18)=7,Formule!B21,Formule!C21)))))</f>
        <v> </v>
      </c>
      <c r="F18" s="72"/>
      <c r="G18" s="130"/>
      <c r="H18" s="61"/>
      <c r="I18" s="67" t="str">
        <f>IF('Fase Iniziale'!B17=" "," ",SUM(F18:H18))</f>
        <v> </v>
      </c>
      <c r="J18" s="72"/>
      <c r="K18" s="61"/>
      <c r="L18" s="61"/>
      <c r="M18" s="67" t="str">
        <f>IF('Fase Iniziale'!B17=" "," ",SUM(J18:L18))</f>
        <v> </v>
      </c>
      <c r="N18" s="76" t="str">
        <f>IF('Fase Iniziale'!B17=" "," ",IF('Fase Iniziale'!Z17&gt;'Fase Iniziale'!$S$1," ",IF(INT(D18)&lt;6,"N  P",E18+I18+M18)))</f>
        <v> </v>
      </c>
      <c r="O18" s="193" t="str">
        <f>IF('Fase Iniziale'!B17=" "," ",IF('Fase Iniziale'!AB17="No"," ",IF('Fase Iniziale'!Z17&gt;0,INT(E18),IF(INT(E18)=2,Formule!D21,IF(INT(E18)=3,Formule!E21,IF(INT(E18)=4,Formule!F21,Formule!G21))))))</f>
        <v> </v>
      </c>
    </row>
    <row r="19" spans="1:15" s="10" customFormat="1" ht="15.75" customHeight="1">
      <c r="A19" s="31">
        <v>16</v>
      </c>
      <c r="B19" s="54" t="str">
        <f>Scrutini!B18</f>
        <v> </v>
      </c>
      <c r="C19" s="149" t="str">
        <f>IF('Fase Iniziale'!B18=" "," ",'Fase Iniziale'!AC18)</f>
        <v> </v>
      </c>
      <c r="D19" s="134" t="str">
        <f>IF('Fase Iniziale'!Z18&gt;'Fase Iniziale'!$S$1," ",Scrutini!L18)</f>
        <v> </v>
      </c>
      <c r="E19" s="138" t="str">
        <f>IF('Fase Iniziale'!B18=" "," ",IF('Fase Iniziale'!Z18&gt;'Fase Iniziale'!$S$1," ",IF(INT(D19)&lt;6,"N.P.",IF(INT(D19)=6,Formule!A22,IF(INT(D19)=7,Formule!B22,Formule!C22)))))</f>
        <v> </v>
      </c>
      <c r="F19" s="70"/>
      <c r="G19" s="128"/>
      <c r="H19" s="59"/>
      <c r="I19" s="65" t="str">
        <f>IF('Fase Iniziale'!B18=" "," ",SUM(F19:H19))</f>
        <v> </v>
      </c>
      <c r="J19" s="70"/>
      <c r="K19" s="59"/>
      <c r="L19" s="59"/>
      <c r="M19" s="65" t="str">
        <f>IF('Fase Iniziale'!B18=" "," ",SUM(J19:L19))</f>
        <v> </v>
      </c>
      <c r="N19" s="74" t="str">
        <f>IF('Fase Iniziale'!B18=" "," ",IF('Fase Iniziale'!Z18&gt;'Fase Iniziale'!$S$1," ",IF(INT(D19)&lt;6,"N  P",E19+I19+M19)))</f>
        <v> </v>
      </c>
      <c r="O19" s="191" t="str">
        <f>IF('Fase Iniziale'!B18=" "," ",IF('Fase Iniziale'!AB18="No"," ",IF('Fase Iniziale'!Z18&gt;0,INT(E19),IF(INT(E19)=2,Formule!D22,IF(INT(E19)=3,Formule!E22,IF(INT(E19)=4,Formule!F22,Formule!G22))))))</f>
        <v> </v>
      </c>
    </row>
    <row r="20" spans="1:15" s="10" customFormat="1" ht="15.75" customHeight="1">
      <c r="A20" s="34">
        <v>17</v>
      </c>
      <c r="B20" s="55" t="str">
        <f>Scrutini!B19</f>
        <v> </v>
      </c>
      <c r="C20" s="150" t="str">
        <f>IF('Fase Iniziale'!B19=" "," ",'Fase Iniziale'!AC19)</f>
        <v> </v>
      </c>
      <c r="D20" s="135" t="str">
        <f>IF('Fase Iniziale'!Z19&gt;'Fase Iniziale'!$S$1," ",Scrutini!L19)</f>
        <v> </v>
      </c>
      <c r="E20" s="139" t="str">
        <f>IF('Fase Iniziale'!B19=" "," ",IF('Fase Iniziale'!Z19&gt;'Fase Iniziale'!$S$1," ",IF(INT(D20)&lt;6,"N.P.",IF(INT(D20)=6,Formule!A23,IF(INT(D20)=7,Formule!B23,Formule!C23)))))</f>
        <v> </v>
      </c>
      <c r="F20" s="71"/>
      <c r="G20" s="129"/>
      <c r="H20" s="60"/>
      <c r="I20" s="66" t="str">
        <f>IF('Fase Iniziale'!B19=" "," ",SUM(F20:H20))</f>
        <v> </v>
      </c>
      <c r="J20" s="71"/>
      <c r="K20" s="60"/>
      <c r="L20" s="60"/>
      <c r="M20" s="66" t="str">
        <f>IF('Fase Iniziale'!B19=" "," ",SUM(J20:L20))</f>
        <v> </v>
      </c>
      <c r="N20" s="75" t="str">
        <f>IF('Fase Iniziale'!B19=" "," ",IF('Fase Iniziale'!Z19&gt;'Fase Iniziale'!$S$1," ",IF(INT(D20)&lt;6,"N  P",E20+I20+M20)))</f>
        <v> </v>
      </c>
      <c r="O20" s="192" t="str">
        <f>IF('Fase Iniziale'!B19=" "," ",IF('Fase Iniziale'!AB19="No"," ",IF('Fase Iniziale'!Z19&gt;0,INT(E20),IF(INT(E20)=2,Formule!D23,IF(INT(E20)=3,Formule!E23,IF(INT(E20)=4,Formule!F23,Formule!G23))))))</f>
        <v> </v>
      </c>
    </row>
    <row r="21" spans="1:15" s="10" customFormat="1" ht="15.75" customHeight="1">
      <c r="A21" s="34">
        <v>18</v>
      </c>
      <c r="B21" s="55" t="str">
        <f>Scrutini!B20</f>
        <v> </v>
      </c>
      <c r="C21" s="150" t="str">
        <f>IF('Fase Iniziale'!B20=" "," ",'Fase Iniziale'!AC20)</f>
        <v> </v>
      </c>
      <c r="D21" s="135" t="str">
        <f>IF('Fase Iniziale'!Z20&gt;'Fase Iniziale'!$S$1," ",Scrutini!L20)</f>
        <v> </v>
      </c>
      <c r="E21" s="139" t="str">
        <f>IF('Fase Iniziale'!B20=" "," ",IF('Fase Iniziale'!Z20&gt;'Fase Iniziale'!$S$1," ",IF(INT(D21)&lt;6,"N.P.",IF(INT(D21)=6,Formule!A24,IF(INT(D21)=7,Formule!B24,Formule!C24)))))</f>
        <v> </v>
      </c>
      <c r="F21" s="71"/>
      <c r="G21" s="129"/>
      <c r="H21" s="60"/>
      <c r="I21" s="66" t="str">
        <f>IF('Fase Iniziale'!B20=" "," ",SUM(F21:H21))</f>
        <v> </v>
      </c>
      <c r="J21" s="71"/>
      <c r="K21" s="60"/>
      <c r="L21" s="60"/>
      <c r="M21" s="66" t="str">
        <f>IF('Fase Iniziale'!B20=" "," ",SUM(J21:L21))</f>
        <v> </v>
      </c>
      <c r="N21" s="75" t="str">
        <f>IF('Fase Iniziale'!B20=" "," ",IF('Fase Iniziale'!Z20&gt;'Fase Iniziale'!$S$1," ",IF(INT(D21)&lt;6,"N  P",E21+I21+M21)))</f>
        <v> </v>
      </c>
      <c r="O21" s="192" t="str">
        <f>IF('Fase Iniziale'!B20=" "," ",IF('Fase Iniziale'!AB20="No"," ",IF('Fase Iniziale'!Z20&gt;0,INT(E21),IF(INT(E21)=2,Formule!D24,IF(INT(E21)=3,Formule!E24,IF(INT(E21)=4,Formule!F24,Formule!G24))))))</f>
        <v> </v>
      </c>
    </row>
    <row r="22" spans="1:15" s="10" customFormat="1" ht="15.75" customHeight="1">
      <c r="A22" s="34">
        <v>19</v>
      </c>
      <c r="B22" s="55" t="str">
        <f>Scrutini!B21</f>
        <v> </v>
      </c>
      <c r="C22" s="150" t="str">
        <f>IF('Fase Iniziale'!B21=" "," ",'Fase Iniziale'!AC21)</f>
        <v> </v>
      </c>
      <c r="D22" s="135" t="str">
        <f>IF('Fase Iniziale'!Z21&gt;'Fase Iniziale'!$S$1," ",Scrutini!L21)</f>
        <v> </v>
      </c>
      <c r="E22" s="139" t="str">
        <f>IF('Fase Iniziale'!B21=" "," ",IF('Fase Iniziale'!Z21&gt;'Fase Iniziale'!$S$1," ",IF(INT(D22)&lt;6,"N.P.",IF(INT(D22)=6,Formule!A25,IF(INT(D22)=7,Formule!B25,Formule!C25)))))</f>
        <v> </v>
      </c>
      <c r="F22" s="71"/>
      <c r="G22" s="129"/>
      <c r="H22" s="60"/>
      <c r="I22" s="66" t="str">
        <f>IF('Fase Iniziale'!B21=" "," ",SUM(F22:H22))</f>
        <v> </v>
      </c>
      <c r="J22" s="71"/>
      <c r="K22" s="60"/>
      <c r="L22" s="60"/>
      <c r="M22" s="66" t="str">
        <f>IF('Fase Iniziale'!B21=" "," ",SUM(J22:L22))</f>
        <v> </v>
      </c>
      <c r="N22" s="75" t="str">
        <f>IF('Fase Iniziale'!B21=" "," ",IF('Fase Iniziale'!Z21&gt;'Fase Iniziale'!$S$1," ",IF(INT(D22)&lt;6,"N  P",E22+I22+M22)))</f>
        <v> </v>
      </c>
      <c r="O22" s="192" t="str">
        <f>IF('Fase Iniziale'!B21=" "," ",IF('Fase Iniziale'!AB21="No"," ",IF('Fase Iniziale'!Z21&gt;0,INT(E22),IF(INT(E22)=2,Formule!D25,IF(INT(E22)=3,Formule!E25,IF(INT(E22)=4,Formule!F25,Formule!G25))))))</f>
        <v> </v>
      </c>
    </row>
    <row r="23" spans="1:15" s="10" customFormat="1" ht="15.75" customHeight="1" thickBot="1">
      <c r="A23" s="40">
        <v>20</v>
      </c>
      <c r="B23" s="57" t="str">
        <f>Scrutini!B22</f>
        <v> </v>
      </c>
      <c r="C23" s="151" t="str">
        <f>IF('Fase Iniziale'!B22=" "," ",'Fase Iniziale'!AC22)</f>
        <v> </v>
      </c>
      <c r="D23" s="136" t="str">
        <f>IF('Fase Iniziale'!Z22&gt;'Fase Iniziale'!$S$1," ",Scrutini!L22)</f>
        <v> </v>
      </c>
      <c r="E23" s="140" t="str">
        <f>IF('Fase Iniziale'!B22=" "," ",IF('Fase Iniziale'!Z22&gt;'Fase Iniziale'!$S$1," ",IF(INT(D23)&lt;6,"N.P.",IF(INT(D23)=6,Formule!A26,IF(INT(D23)=7,Formule!B26,Formule!C26)))))</f>
        <v> </v>
      </c>
      <c r="F23" s="72"/>
      <c r="G23" s="130"/>
      <c r="H23" s="61"/>
      <c r="I23" s="67" t="str">
        <f>IF('Fase Iniziale'!B22=" "," ",SUM(F23:H23))</f>
        <v> </v>
      </c>
      <c r="J23" s="72"/>
      <c r="K23" s="61"/>
      <c r="L23" s="61"/>
      <c r="M23" s="67" t="str">
        <f>IF('Fase Iniziale'!B22=" "," ",SUM(J23:L23))</f>
        <v> </v>
      </c>
      <c r="N23" s="76" t="str">
        <f>IF('Fase Iniziale'!B22=" "," ",IF('Fase Iniziale'!Z22&gt;'Fase Iniziale'!$S$1," ",IF(INT(D23)&lt;6,"N  P",E23+I23+M23)))</f>
        <v> </v>
      </c>
      <c r="O23" s="193" t="str">
        <f>IF('Fase Iniziale'!B22=" "," ",IF('Fase Iniziale'!AB22="No"," ",IF('Fase Iniziale'!Z22&gt;0,INT(E23),IF(INT(E23)=2,Formule!D26,IF(INT(E23)=3,Formule!E26,IF(INT(E23)=4,Formule!F26,Formule!G26))))))</f>
        <v> </v>
      </c>
    </row>
    <row r="24" spans="1:15" s="10" customFormat="1" ht="15.75" customHeight="1">
      <c r="A24" s="31">
        <v>21</v>
      </c>
      <c r="B24" s="54" t="str">
        <f>Scrutini!B23</f>
        <v> </v>
      </c>
      <c r="C24" s="149" t="str">
        <f>IF('Fase Iniziale'!B23=" "," ",'Fase Iniziale'!AC23)</f>
        <v> </v>
      </c>
      <c r="D24" s="134" t="str">
        <f>IF('Fase Iniziale'!Z23&gt;'Fase Iniziale'!$S$1," ",Scrutini!L23)</f>
        <v> </v>
      </c>
      <c r="E24" s="138" t="str">
        <f>IF('Fase Iniziale'!B23=" "," ",IF('Fase Iniziale'!Z23&gt;'Fase Iniziale'!$S$1," ",IF(INT(D24)&lt;6,"N.P.",IF(INT(D24)=6,Formule!A27,IF(INT(D24)=7,Formule!B27,Formule!C27)))))</f>
        <v> </v>
      </c>
      <c r="F24" s="70"/>
      <c r="G24" s="128"/>
      <c r="H24" s="59"/>
      <c r="I24" s="65" t="str">
        <f>IF('Fase Iniziale'!B23=" "," ",SUM(F24:H24))</f>
        <v> </v>
      </c>
      <c r="J24" s="70"/>
      <c r="K24" s="59"/>
      <c r="L24" s="59"/>
      <c r="M24" s="65" t="str">
        <f>IF('Fase Iniziale'!B23=" "," ",SUM(J24:L24))</f>
        <v> </v>
      </c>
      <c r="N24" s="74" t="str">
        <f>IF('Fase Iniziale'!B23=" "," ",IF('Fase Iniziale'!Z23&gt;'Fase Iniziale'!$S$1," ",IF(INT(D24)&lt;6,"N  P",E24+I24+M24)))</f>
        <v> </v>
      </c>
      <c r="O24" s="191" t="str">
        <f>IF('Fase Iniziale'!B23=" "," ",IF('Fase Iniziale'!AB23="No"," ",IF('Fase Iniziale'!Z23&gt;0,INT(E24),IF(INT(E24)=2,Formule!D27,IF(INT(E24)=3,Formule!E27,IF(INT(E24)=4,Formule!F27,Formule!G27))))))</f>
        <v> </v>
      </c>
    </row>
    <row r="25" spans="1:15" s="10" customFormat="1" ht="15.75" customHeight="1">
      <c r="A25" s="34">
        <v>22</v>
      </c>
      <c r="B25" s="55" t="str">
        <f>Scrutini!B24</f>
        <v> </v>
      </c>
      <c r="C25" s="150" t="str">
        <f>IF('Fase Iniziale'!B24=" "," ",'Fase Iniziale'!AC24)</f>
        <v> </v>
      </c>
      <c r="D25" s="135" t="str">
        <f>IF('Fase Iniziale'!Z24&gt;'Fase Iniziale'!$S$1," ",Scrutini!L24)</f>
        <v> </v>
      </c>
      <c r="E25" s="139" t="str">
        <f>IF('Fase Iniziale'!B24=" "," ",IF('Fase Iniziale'!Z24&gt;'Fase Iniziale'!$S$1," ",IF(INT(D25)&lt;6,"N.P.",IF(INT(D25)=6,Formule!A28,IF(INT(D25)=7,Formule!B28,Formule!C28)))))</f>
        <v> </v>
      </c>
      <c r="F25" s="71"/>
      <c r="G25" s="129"/>
      <c r="H25" s="60"/>
      <c r="I25" s="66" t="str">
        <f>IF('Fase Iniziale'!B24=" "," ",SUM(F25:H25))</f>
        <v> </v>
      </c>
      <c r="J25" s="71"/>
      <c r="K25" s="60"/>
      <c r="L25" s="60"/>
      <c r="M25" s="66" t="str">
        <f>IF('Fase Iniziale'!B24=" "," ",SUM(J25:L25))</f>
        <v> </v>
      </c>
      <c r="N25" s="75" t="str">
        <f>IF('Fase Iniziale'!B24=" "," ",IF('Fase Iniziale'!Z24&gt;'Fase Iniziale'!$S$1," ",IF(INT(D25)&lt;6,"N  P",E25+I25+M25)))</f>
        <v> </v>
      </c>
      <c r="O25" s="192" t="str">
        <f>IF('Fase Iniziale'!B24=" "," ",IF('Fase Iniziale'!AB24="No"," ",IF('Fase Iniziale'!Z24&gt;0,INT(E25),IF(INT(E25)=2,Formule!D28,IF(INT(E25)=3,Formule!E28,IF(INT(E25)=4,Formule!F28,Formule!G28))))))</f>
        <v> </v>
      </c>
    </row>
    <row r="26" spans="1:15" s="10" customFormat="1" ht="15.75" customHeight="1">
      <c r="A26" s="34">
        <v>23</v>
      </c>
      <c r="B26" s="55" t="str">
        <f>Scrutini!B25</f>
        <v> </v>
      </c>
      <c r="C26" s="150" t="str">
        <f>IF('Fase Iniziale'!B25=" "," ",'Fase Iniziale'!AC25)</f>
        <v> </v>
      </c>
      <c r="D26" s="135" t="str">
        <f>IF('Fase Iniziale'!Z25&gt;'Fase Iniziale'!$S$1," ",Scrutini!L25)</f>
        <v> </v>
      </c>
      <c r="E26" s="139" t="str">
        <f>IF('Fase Iniziale'!B25=" "," ",IF('Fase Iniziale'!Z25&gt;'Fase Iniziale'!$S$1," ",IF(INT(D26)&lt;6,"N.P.",IF(INT(D26)=6,Formule!A29,IF(INT(D26)=7,Formule!B29,Formule!C29)))))</f>
        <v> </v>
      </c>
      <c r="F26" s="71"/>
      <c r="G26" s="129"/>
      <c r="H26" s="60"/>
      <c r="I26" s="66" t="str">
        <f>IF('Fase Iniziale'!B25=" "," ",SUM(F26:H26))</f>
        <v> </v>
      </c>
      <c r="J26" s="71"/>
      <c r="K26" s="60"/>
      <c r="L26" s="60"/>
      <c r="M26" s="66" t="str">
        <f>IF('Fase Iniziale'!B25=" "," ",SUM(J26:L26))</f>
        <v> </v>
      </c>
      <c r="N26" s="75" t="str">
        <f>IF('Fase Iniziale'!B25=" "," ",IF('Fase Iniziale'!Z25&gt;'Fase Iniziale'!$S$1," ",IF(INT(D26)&lt;6,"N  P",E26+I26+M26)))</f>
        <v> </v>
      </c>
      <c r="O26" s="192" t="str">
        <f>IF('Fase Iniziale'!B25=" "," ",IF('Fase Iniziale'!AB25="No"," ",IF('Fase Iniziale'!Z25&gt;0,INT(E26),IF(INT(E26)=2,Formule!D29,IF(INT(E26)=3,Formule!E29,IF(INT(E26)=4,Formule!F29,Formule!G29))))))</f>
        <v> </v>
      </c>
    </row>
    <row r="27" spans="1:15" ht="15.75" customHeight="1">
      <c r="A27" s="34">
        <v>24</v>
      </c>
      <c r="B27" s="55" t="str">
        <f>Scrutini!B26</f>
        <v> </v>
      </c>
      <c r="C27" s="150" t="str">
        <f>IF('Fase Iniziale'!B26=" "," ",'Fase Iniziale'!AC26)</f>
        <v> </v>
      </c>
      <c r="D27" s="135" t="str">
        <f>IF('Fase Iniziale'!Z26&gt;'Fase Iniziale'!$S$1," ",Scrutini!L26)</f>
        <v> </v>
      </c>
      <c r="E27" s="139" t="str">
        <f>IF('Fase Iniziale'!B26=" "," ",IF('Fase Iniziale'!Z26&gt;'Fase Iniziale'!$S$1," ",IF(INT(D27)&lt;6,"N.P.",IF(INT(D27)=6,Formule!A30,IF(INT(D27)=7,Formule!B30,Formule!C30)))))</f>
        <v> </v>
      </c>
      <c r="F27" s="71"/>
      <c r="G27" s="129"/>
      <c r="H27" s="60"/>
      <c r="I27" s="66" t="str">
        <f>IF('Fase Iniziale'!B26=" "," ",SUM(F27:H27))</f>
        <v> </v>
      </c>
      <c r="J27" s="71"/>
      <c r="K27" s="60"/>
      <c r="L27" s="60"/>
      <c r="M27" s="66" t="str">
        <f>IF('Fase Iniziale'!B26=" "," ",SUM(J27:L27))</f>
        <v> </v>
      </c>
      <c r="N27" s="75" t="str">
        <f>IF('Fase Iniziale'!B26=" "," ",IF('Fase Iniziale'!Z26&gt;'Fase Iniziale'!$S$1," ",IF(INT(D27)&lt;6,"N  P",E27+I27+M27)))</f>
        <v> </v>
      </c>
      <c r="O27" s="192" t="str">
        <f>IF('Fase Iniziale'!B26=" "," ",IF('Fase Iniziale'!AB26="No"," ",IF('Fase Iniziale'!Z26&gt;0,INT(E27),IF(INT(E27)=2,Formule!D30,IF(INT(E27)=3,Formule!E30,IF(INT(E27)=4,Formule!F30,Formule!G30))))))</f>
        <v> </v>
      </c>
    </row>
    <row r="28" spans="1:15" ht="15.75" customHeight="1" thickBot="1">
      <c r="A28" s="40">
        <v>25</v>
      </c>
      <c r="B28" s="57" t="str">
        <f>Scrutini!B27</f>
        <v> </v>
      </c>
      <c r="C28" s="151" t="str">
        <f>IF('Fase Iniziale'!B27=" "," ",'Fase Iniziale'!AC27)</f>
        <v> </v>
      </c>
      <c r="D28" s="136" t="str">
        <f>IF('Fase Iniziale'!Z27&gt;'Fase Iniziale'!$S$1," ",Scrutini!L27)</f>
        <v> </v>
      </c>
      <c r="E28" s="140" t="str">
        <f>IF('Fase Iniziale'!B27=" "," ",IF('Fase Iniziale'!Z27&gt;'Fase Iniziale'!$S$1," ",IF(INT(D28)&lt;6,"N.P.",IF(INT(D28)=6,Formule!A31,IF(INT(D28)=7,Formule!B31,Formule!C31)))))</f>
        <v> </v>
      </c>
      <c r="F28" s="72"/>
      <c r="G28" s="130"/>
      <c r="H28" s="61"/>
      <c r="I28" s="67" t="str">
        <f>IF('Fase Iniziale'!B27=" "," ",SUM(F28:H28))</f>
        <v> </v>
      </c>
      <c r="J28" s="72"/>
      <c r="K28" s="61"/>
      <c r="L28" s="61"/>
      <c r="M28" s="67" t="str">
        <f>IF('Fase Iniziale'!B27=" "," ",SUM(J28:L28))</f>
        <v> </v>
      </c>
      <c r="N28" s="76" t="str">
        <f>IF('Fase Iniziale'!B27=" "," ",IF('Fase Iniziale'!Z27&gt;'Fase Iniziale'!$S$1," ",IF(INT(D28)&lt;6,"N  P",E28+I28+M28)))</f>
        <v> </v>
      </c>
      <c r="O28" s="193" t="str">
        <f>IF('Fase Iniziale'!B27=" "," ",IF('Fase Iniziale'!AB27="No"," ",IF('Fase Iniziale'!Z27&gt;0,INT(E28),IF(INT(E28)=2,Formule!D31,IF(INT(E28)=3,Formule!E31,IF(INT(E28)=4,Formule!F31,Formule!G31))))))</f>
        <v> </v>
      </c>
    </row>
    <row r="29" spans="1:15" ht="15.75" customHeight="1">
      <c r="A29" s="31">
        <v>26</v>
      </c>
      <c r="B29" s="54" t="str">
        <f>Scrutini!B28</f>
        <v> </v>
      </c>
      <c r="C29" s="149" t="str">
        <f>IF('Fase Iniziale'!B28=" "," ",'Fase Iniziale'!AC28)</f>
        <v> </v>
      </c>
      <c r="D29" s="134" t="str">
        <f>IF('Fase Iniziale'!Z28&gt;'Fase Iniziale'!$S$1," ",Scrutini!L28)</f>
        <v> </v>
      </c>
      <c r="E29" s="138" t="str">
        <f>IF('Fase Iniziale'!B28=" "," ",IF('Fase Iniziale'!Z28&gt;'Fase Iniziale'!$S$1," ",IF(INT(D29)&lt;6,"N.P.",IF(INT(D29)=6,Formule!A32,IF(INT(D29)=7,Formule!B32,Formule!C32)))))</f>
        <v> </v>
      </c>
      <c r="F29" s="70"/>
      <c r="G29" s="128"/>
      <c r="H29" s="59"/>
      <c r="I29" s="65" t="str">
        <f>IF('Fase Iniziale'!B28=" "," ",SUM(F29:H29))</f>
        <v> </v>
      </c>
      <c r="J29" s="70"/>
      <c r="K29" s="59"/>
      <c r="L29" s="59"/>
      <c r="M29" s="65" t="str">
        <f>IF('Fase Iniziale'!B28=" "," ",SUM(J29:L29))</f>
        <v> </v>
      </c>
      <c r="N29" s="74" t="str">
        <f>IF('Fase Iniziale'!B28=" "," ",IF('Fase Iniziale'!Z28&gt;'Fase Iniziale'!$S$1," ",IF(INT(D29)&lt;6,"N  P",E29+I29+M29)))</f>
        <v> </v>
      </c>
      <c r="O29" s="191" t="str">
        <f>IF('Fase Iniziale'!B28=" "," ",IF('Fase Iniziale'!AB28="No"," ",IF('Fase Iniziale'!Z28&gt;0,INT(E29),IF(INT(E29)=2,Formule!D32,IF(INT(E29)=3,Formule!E32,IF(INT(E29)=4,Formule!F32,Formule!G32))))))</f>
        <v> </v>
      </c>
    </row>
    <row r="30" spans="1:15" ht="15.75" customHeight="1">
      <c r="A30" s="34">
        <v>27</v>
      </c>
      <c r="B30" s="55" t="str">
        <f>Scrutini!B29</f>
        <v> </v>
      </c>
      <c r="C30" s="150" t="str">
        <f>IF('Fase Iniziale'!B29=" "," ",'Fase Iniziale'!AC29)</f>
        <v> </v>
      </c>
      <c r="D30" s="135" t="str">
        <f>IF('Fase Iniziale'!Z29&gt;'Fase Iniziale'!$S$1," ",Scrutini!L29)</f>
        <v> </v>
      </c>
      <c r="E30" s="139" t="str">
        <f>IF('Fase Iniziale'!B29=" "," ",IF('Fase Iniziale'!Z29&gt;'Fase Iniziale'!$S$1," ",IF(INT(D30)&lt;6,"N.P.",IF(INT(D30)=6,Formule!A33,IF(INT(D30)=7,Formule!B33,Formule!C33)))))</f>
        <v> </v>
      </c>
      <c r="F30" s="71"/>
      <c r="G30" s="129"/>
      <c r="H30" s="60"/>
      <c r="I30" s="66" t="str">
        <f>IF('Fase Iniziale'!B29=" "," ",SUM(F30:H30))</f>
        <v> </v>
      </c>
      <c r="J30" s="71"/>
      <c r="K30" s="60"/>
      <c r="L30" s="60"/>
      <c r="M30" s="66" t="str">
        <f>IF('Fase Iniziale'!B29=" "," ",SUM(J30:L30))</f>
        <v> </v>
      </c>
      <c r="N30" s="75" t="str">
        <f>IF('Fase Iniziale'!B29=" "," ",IF('Fase Iniziale'!Z29&gt;'Fase Iniziale'!$S$1," ",IF(INT(D30)&lt;6,"N  P",E30+I30+M30)))</f>
        <v> </v>
      </c>
      <c r="O30" s="192" t="str">
        <f>IF('Fase Iniziale'!B29=" "," ",IF('Fase Iniziale'!AB29="No"," ",IF('Fase Iniziale'!Z29&gt;0,INT(E30),IF(INT(E30)=2,Formule!D33,IF(INT(E30)=3,Formule!E33,IF(INT(E30)=4,Formule!F33,Formule!G33))))))</f>
        <v> </v>
      </c>
    </row>
    <row r="31" spans="1:15" ht="15.75" customHeight="1">
      <c r="A31" s="34">
        <v>28</v>
      </c>
      <c r="B31" s="55" t="str">
        <f>Scrutini!B30</f>
        <v> </v>
      </c>
      <c r="C31" s="150" t="str">
        <f>IF('Fase Iniziale'!B30=" "," ",'Fase Iniziale'!AC30)</f>
        <v> </v>
      </c>
      <c r="D31" s="135" t="str">
        <f>IF('Fase Iniziale'!Z30&gt;'Fase Iniziale'!$S$1," ",Scrutini!L30)</f>
        <v> </v>
      </c>
      <c r="E31" s="139" t="str">
        <f>IF('Fase Iniziale'!B30=" "," ",IF('Fase Iniziale'!Z30&gt;'Fase Iniziale'!$S$1," ",IF(INT(D31)&lt;6,"N.P.",IF(INT(D31)=6,Formule!A34,IF(INT(D31)=7,Formule!B34,Formule!C34)))))</f>
        <v> </v>
      </c>
      <c r="F31" s="71"/>
      <c r="G31" s="129"/>
      <c r="H31" s="60"/>
      <c r="I31" s="66" t="str">
        <f>IF('Fase Iniziale'!B30=" "," ",SUM(F31:H31))</f>
        <v> </v>
      </c>
      <c r="J31" s="71"/>
      <c r="K31" s="60"/>
      <c r="L31" s="60"/>
      <c r="M31" s="66" t="str">
        <f>IF('Fase Iniziale'!B30=" "," ",SUM(J31:L31))</f>
        <v> </v>
      </c>
      <c r="N31" s="75" t="str">
        <f>IF('Fase Iniziale'!B30=" "," ",IF('Fase Iniziale'!Z30&gt;'Fase Iniziale'!$S$1," ",IF(INT(D31)&lt;6,"N  P",E31+I31+M31)))</f>
        <v> </v>
      </c>
      <c r="O31" s="192" t="str">
        <f>IF('Fase Iniziale'!B30=" "," ",IF('Fase Iniziale'!AB30="No"," ",IF('Fase Iniziale'!Z30&gt;0,INT(E31),IF(INT(E31)=2,Formule!D34,IF(INT(E31)=3,Formule!E34,IF(INT(E31)=4,Formule!F34,Formule!G34))))))</f>
        <v> </v>
      </c>
    </row>
    <row r="32" spans="1:15" ht="15.75" customHeight="1">
      <c r="A32" s="34">
        <v>29</v>
      </c>
      <c r="B32" s="55" t="str">
        <f>Scrutini!B31</f>
        <v> </v>
      </c>
      <c r="C32" s="150" t="str">
        <f>IF('Fase Iniziale'!B31=" "," ",'Fase Iniziale'!AC31)</f>
        <v> </v>
      </c>
      <c r="D32" s="135" t="str">
        <f>IF('Fase Iniziale'!Z31&gt;'Fase Iniziale'!$S$1," ",Scrutini!L31)</f>
        <v> </v>
      </c>
      <c r="E32" s="139" t="str">
        <f>IF('Fase Iniziale'!B31=" "," ",IF('Fase Iniziale'!Z31&gt;'Fase Iniziale'!$S$1," ",IF(INT(D32)&lt;6,"N.P.",IF(INT(D32)=6,Formule!A35,IF(INT(D32)=7,Formule!B35,Formule!C35)))))</f>
        <v> </v>
      </c>
      <c r="F32" s="71"/>
      <c r="G32" s="129"/>
      <c r="H32" s="60"/>
      <c r="I32" s="66" t="str">
        <f>IF('Fase Iniziale'!B31=" "," ",SUM(F32:H32))</f>
        <v> </v>
      </c>
      <c r="J32" s="71"/>
      <c r="K32" s="60"/>
      <c r="L32" s="60"/>
      <c r="M32" s="66" t="str">
        <f>IF('Fase Iniziale'!B31=" "," ",SUM(J32:L32))</f>
        <v> </v>
      </c>
      <c r="N32" s="75" t="str">
        <f>IF('Fase Iniziale'!B31=" "," ",IF('Fase Iniziale'!Z31&gt;'Fase Iniziale'!$S$1," ",IF(INT(D32)&lt;6,"N  P",E32+I32+M32)))</f>
        <v> </v>
      </c>
      <c r="O32" s="192" t="str">
        <f>IF('Fase Iniziale'!B31=" "," ",IF('Fase Iniziale'!AB31="No"," ",IF('Fase Iniziale'!Z31&gt;0,INT(E32),IF(INT(E32)=2,Formule!D35,IF(INT(E32)=3,Formule!E35,IF(INT(E32)=4,Formule!F35,Formule!G35))))))</f>
        <v> </v>
      </c>
    </row>
    <row r="33" spans="1:15" ht="15.75" customHeight="1" thickBot="1">
      <c r="A33" s="41">
        <v>30</v>
      </c>
      <c r="B33" s="58" t="str">
        <f>Scrutini!B32</f>
        <v> </v>
      </c>
      <c r="C33" s="152" t="str">
        <f>IF('Fase Iniziale'!B32=" "," ",'Fase Iniziale'!AC32)</f>
        <v> </v>
      </c>
      <c r="D33" s="137" t="str">
        <f>IF('Fase Iniziale'!Z32&gt;'Fase Iniziale'!$S$1," ",Scrutini!L32)</f>
        <v> </v>
      </c>
      <c r="E33" s="141" t="str">
        <f>IF('Fase Iniziale'!B32=" "," ",IF('Fase Iniziale'!Z32&gt;'Fase Iniziale'!$S$1," ",IF(INT(D33)&lt;6,"N.P.",IF(INT(D33)=6,Formule!A36,IF(INT(D33)=7,Formule!B36,Formule!C36)))))</f>
        <v> </v>
      </c>
      <c r="F33" s="73"/>
      <c r="G33" s="131"/>
      <c r="H33" s="62"/>
      <c r="I33" s="68" t="str">
        <f>IF('Fase Iniziale'!B32=" "," ",SUM(F33:H33))</f>
        <v> </v>
      </c>
      <c r="J33" s="73"/>
      <c r="K33" s="62"/>
      <c r="L33" s="62"/>
      <c r="M33" s="68" t="str">
        <f>IF('Fase Iniziale'!B32=" "," ",SUM(J33:L33))</f>
        <v> </v>
      </c>
      <c r="N33" s="77" t="str">
        <f>IF('Fase Iniziale'!B32=" "," ",IF('Fase Iniziale'!Z32&gt;'Fase Iniziale'!$S$1," ",IF(INT(D33)&lt;6,"N  P",E33+I33+M33)))</f>
        <v> </v>
      </c>
      <c r="O33" s="194" t="str">
        <f>IF('Fase Iniziale'!B32=" "," ",IF('Fase Iniziale'!AB32="No"," ",IF('Fase Iniziale'!Z32&gt;0,INT(E33),IF(INT(E33)=2,Formule!D36,IF(INT(E33)=3,Formule!E36,IF(INT(E33)=4,Formule!F36,Formule!G36))))))</f>
        <v> </v>
      </c>
    </row>
    <row r="34" ht="13.5" thickTop="1"/>
  </sheetData>
  <sheetProtection password="E72A" sheet="1" objects="1" scenarios="1"/>
  <mergeCells count="9">
    <mergeCell ref="A1:O1"/>
    <mergeCell ref="F2:H2"/>
    <mergeCell ref="I2:I3"/>
    <mergeCell ref="J2:L2"/>
    <mergeCell ref="M2:M3"/>
    <mergeCell ref="N2:N3"/>
    <mergeCell ref="O2:O3"/>
    <mergeCell ref="D2:E2"/>
    <mergeCell ref="A2:C2"/>
  </mergeCells>
  <dataValidations count="6">
    <dataValidation type="decimal" operator="lessThanOrEqual" allowBlank="1" showInputMessage="1" showErrorMessage="1" prompt="Scarso     0.00&#10;Modesto  0.10&#10;Costante 0.15" error="Valore massimo 0.15" sqref="H4:H33">
      <formula1>0.15</formula1>
    </dataValidation>
    <dataValidation type="decimal" operator="lessThanOrEqual" allowBlank="1" showInputMessage="1" showErrorMessage="1" prompt="Valori ammessi:&#10;0.00&#10;0.15&#10;0.30" error="Valore massimo 0.30" sqref="J4:J33">
      <formula1>0.3</formula1>
    </dataValidation>
    <dataValidation type="decimal" operator="lessThanOrEqual" allowBlank="1" showInputMessage="1" showErrorMessage="1" prompt="Valori ammessi:&#10;0.00    0.15 " sqref="K4:K33">
      <formula1>0.15</formula1>
    </dataValidation>
    <dataValidation type="decimal" operator="lessThanOrEqual" allowBlank="1" showInputMessage="1" showErrorMessage="1" prompt="altre esperienze:       0,15&#10;altre attività:             0,15&#10;altri crediti formativi: 0,15" sqref="L4:L33">
      <formula1>0.6</formula1>
    </dataValidation>
    <dataValidation type="decimal" operator="lessThanOrEqual" allowBlank="1" showInputMessage="1" showErrorMessage="1" promptTitle="Sommare Interesse ed Impegno" prompt="Interesse:&#10;Scarso     0.00&#10;Modesto  0.10&#10;Costante 0.15&#10;Impegno:&#10;Scarso     0.00&#10;Modesto  0.10&#10;Costante 0.15" error="Malore massimo 0.30" sqref="G4:G33">
      <formula1>0.3</formula1>
    </dataValidation>
    <dataValidation type="decimal" operator="lessThanOrEqual" allowBlank="1" showInputMessage="1" showErrorMessage="1" prompt="Se le assenze sono maggiori di 393 ore         punti     0.00&#10;Se le assenze sono tra    169  e 392 ore       punti     0.10&#10;Se le assenze sono minori di    169 ore         punti      0.15" error="Valore massimo 0.15" sqref="F4:F33">
      <formula1>0.15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F37"/>
  <sheetViews>
    <sheetView workbookViewId="0" topLeftCell="A3">
      <selection activeCell="N5" sqref="N5"/>
    </sheetView>
  </sheetViews>
  <sheetFormatPr defaultColWidth="9.140625" defaultRowHeight="12.75"/>
  <cols>
    <col min="1" max="1" width="3.28125" style="8" customWidth="1"/>
    <col min="2" max="2" width="22.00390625" style="8" customWidth="1"/>
    <col min="3" max="13" width="3.28125" style="8" customWidth="1"/>
    <col min="14" max="14" width="28.00390625" style="8" customWidth="1"/>
    <col min="15" max="15" width="2.7109375" style="8" customWidth="1"/>
    <col min="16" max="17" width="3.28125" style="8" customWidth="1"/>
    <col min="18" max="18" width="1.28515625" style="8" customWidth="1"/>
    <col min="19" max="19" width="3.28125" style="8" customWidth="1"/>
    <col min="20" max="20" width="22.57421875" style="8" customWidth="1"/>
    <col min="21" max="30" width="3.8515625" style="8" customWidth="1"/>
    <col min="31" max="31" width="20.421875" style="8" customWidth="1"/>
    <col min="32" max="32" width="6.8515625" style="8" customWidth="1"/>
    <col min="33" max="16384" width="9.140625" style="8" customWidth="1"/>
  </cols>
  <sheetData>
    <row r="1" spans="1:32" ht="28.5" customHeight="1">
      <c r="A1" s="276" t="s">
        <v>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107"/>
      <c r="S1" s="277" t="s">
        <v>35</v>
      </c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1:32" ht="18.75" customHeight="1">
      <c r="A2" s="276" t="s">
        <v>30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107"/>
      <c r="S2" s="276" t="s">
        <v>30</v>
      </c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</row>
    <row r="3" spans="1:32" ht="21" thickBot="1">
      <c r="A3" s="279" t="s">
        <v>57</v>
      </c>
      <c r="B3" s="279"/>
      <c r="C3" s="279"/>
      <c r="D3" s="279"/>
      <c r="E3" s="279"/>
      <c r="F3" s="279"/>
      <c r="G3" s="279"/>
      <c r="H3" s="279" t="s">
        <v>36</v>
      </c>
      <c r="I3" s="279"/>
      <c r="J3" s="279"/>
      <c r="K3" s="178">
        <f>'Fase Iniziale'!J1</f>
        <v>3</v>
      </c>
      <c r="L3" s="279" t="s">
        <v>38</v>
      </c>
      <c r="M3" s="279"/>
      <c r="N3" s="179" t="str">
        <f>Scrutini!N1</f>
        <v>MERC</v>
      </c>
      <c r="O3" s="108"/>
      <c r="P3" s="108"/>
      <c r="Q3" s="108"/>
      <c r="R3" s="107"/>
      <c r="S3" s="275" t="s">
        <v>40</v>
      </c>
      <c r="T3" s="275"/>
      <c r="U3" s="275"/>
      <c r="V3" s="275"/>
      <c r="W3" s="275"/>
      <c r="X3" s="275"/>
      <c r="Y3" s="275" t="s">
        <v>36</v>
      </c>
      <c r="Z3" s="275"/>
      <c r="AA3" s="275"/>
      <c r="AB3" s="144">
        <f>'Fase Iniziale'!J1</f>
        <v>3</v>
      </c>
      <c r="AC3" s="275" t="s">
        <v>38</v>
      </c>
      <c r="AD3" s="275"/>
      <c r="AE3" s="280" t="str">
        <f>Scrutini!N1</f>
        <v>MERC</v>
      </c>
      <c r="AF3" s="280"/>
    </row>
    <row r="4" spans="1:32" ht="94.5" thickBot="1" thickTop="1">
      <c r="A4" s="79"/>
      <c r="B4" s="80" t="s">
        <v>1</v>
      </c>
      <c r="C4" s="81" t="s">
        <v>51</v>
      </c>
      <c r="D4" s="81" t="str">
        <f>Scrutini!C2</f>
        <v>Italiano</v>
      </c>
      <c r="E4" s="81" t="str">
        <f>Scrutini!D2</f>
        <v>Storia</v>
      </c>
      <c r="F4" s="81" t="str">
        <f>Scrutini!E2</f>
        <v>Inglese</v>
      </c>
      <c r="G4" s="81" t="str">
        <f>Scrutini!F2</f>
        <v>Informatica</v>
      </c>
      <c r="H4" s="81" t="str">
        <f>Scrutini!G2</f>
        <v>Matem.</v>
      </c>
      <c r="I4" s="81" t="str">
        <f>Scrutini!H2</f>
        <v>Diritto</v>
      </c>
      <c r="J4" s="81" t="str">
        <f>Scrutini!I2</f>
        <v>Ec. Pol. e Sci. Fin</v>
      </c>
      <c r="K4" s="81" t="str">
        <f>Scrutini!J2</f>
        <v>Ec. Aziendale</v>
      </c>
      <c r="L4" s="81" t="str">
        <f>Scrutini!K2</f>
        <v>Ed. Fisica</v>
      </c>
      <c r="M4" s="81" t="s">
        <v>52</v>
      </c>
      <c r="N4" s="82" t="s">
        <v>31</v>
      </c>
      <c r="O4" s="83" t="s">
        <v>53</v>
      </c>
      <c r="P4" s="83" t="s">
        <v>54</v>
      </c>
      <c r="Q4" s="84" t="s">
        <v>55</v>
      </c>
      <c r="R4" s="107"/>
      <c r="S4" s="79"/>
      <c r="T4" s="85" t="s">
        <v>1</v>
      </c>
      <c r="U4" s="86" t="str">
        <f>Scrutini!C2</f>
        <v>Italiano</v>
      </c>
      <c r="V4" s="86" t="str">
        <f>Scrutini!D2</f>
        <v>Storia</v>
      </c>
      <c r="W4" s="86" t="str">
        <f>Scrutini!E2</f>
        <v>Inglese</v>
      </c>
      <c r="X4" s="86" t="str">
        <f>Scrutini!F2</f>
        <v>Informatica</v>
      </c>
      <c r="Y4" s="86" t="str">
        <f>Scrutini!G2</f>
        <v>Matem.</v>
      </c>
      <c r="Z4" s="86" t="str">
        <f>Scrutini!H2</f>
        <v>Diritto</v>
      </c>
      <c r="AA4" s="86" t="str">
        <f>Scrutini!I2</f>
        <v>Ec. Pol. e Sci. Fin</v>
      </c>
      <c r="AB4" s="86" t="str">
        <f>Scrutini!J2</f>
        <v>Ec. Aziendale</v>
      </c>
      <c r="AC4" s="86" t="str">
        <f>Scrutini!K2</f>
        <v>Ed. Fisica</v>
      </c>
      <c r="AD4" s="268"/>
      <c r="AE4" s="269"/>
      <c r="AF4" s="270"/>
    </row>
    <row r="5" spans="1:32" ht="21" customHeight="1">
      <c r="A5" s="87">
        <v>1</v>
      </c>
      <c r="B5" s="88" t="str">
        <f>Scrutini!B3</f>
        <v> </v>
      </c>
      <c r="C5" s="89" t="str">
        <f>IF('Fase Iniziale'!AB3="Si",'Fase Iniziale'!D3," ")</f>
        <v> </v>
      </c>
      <c r="D5" s="90" t="str">
        <f>IF('Fase Iniziale'!B3=" "," ",IF('Fase Iniziale'!AB3="No"," ",IF('Fase Iniziale'!AB3="Si",IF(Scrutini!C3="6,0",6,Scrutini!C3))))</f>
        <v> </v>
      </c>
      <c r="E5" s="90" t="str">
        <f>IF('Fase Iniziale'!B3=" "," ",IF('Fase Iniziale'!AB3="No"," ",IF('Fase Iniziale'!AB3="Si",IF(Scrutini!D3="6,0",6,Scrutini!D3))))</f>
        <v> </v>
      </c>
      <c r="F5" s="90" t="str">
        <f>IF('Fase Iniziale'!B3=" "," ",IF('Fase Iniziale'!AB3="No"," ",IF('Fase Iniziale'!AB3="Si",IF(Scrutini!E3="6,0",6,Scrutini!E3))))</f>
        <v> </v>
      </c>
      <c r="G5" s="90" t="str">
        <f>IF('Fase Iniziale'!B3=" "," ",IF('Fase Iniziale'!AB3="No"," ",IF('Fase Iniziale'!AB3="Si",IF(Scrutini!F3="6,0",6,Scrutini!F3))))</f>
        <v> </v>
      </c>
      <c r="H5" s="90" t="str">
        <f>IF('Fase Iniziale'!B3=" "," ",IF('Fase Iniziale'!AB3="No"," ",IF('Fase Iniziale'!AB3="Si",IF(Scrutini!G3="6,0",6,Scrutini!G3))))</f>
        <v> </v>
      </c>
      <c r="I5" s="90" t="str">
        <f>IF('Fase Iniziale'!B3=" "," ",IF('Fase Iniziale'!AB3="No"," ",IF('Fase Iniziale'!AB3="Si",IF(Scrutini!H3="6,0",6,Scrutini!H3))))</f>
        <v> </v>
      </c>
      <c r="J5" s="90" t="str">
        <f>IF('Fase Iniziale'!B3=" "," ",IF('Fase Iniziale'!AB3="No"," ",IF('Fase Iniziale'!AB3="Si",IF(Scrutini!I3="6,0",6,Scrutini!I3))))</f>
        <v> </v>
      </c>
      <c r="K5" s="90" t="str">
        <f>IF('Fase Iniziale'!B3=" "," ",IF('Fase Iniziale'!AB3="No"," ",IF('Fase Iniziale'!AB3="Si",IF(Scrutini!J3="6,0",6,Scrutini!J3))))</f>
        <v> </v>
      </c>
      <c r="L5" s="90" t="str">
        <f>IF('Fase Iniziale'!B3=" "," ",IF('Fase Iniziale'!AB3="No"," ",IF('Fase Iniziale'!AB3="Si",IF(Scrutini!K3="6,0",6,Scrutini!K3))))</f>
        <v> </v>
      </c>
      <c r="M5" s="90" t="str">
        <f>Scrutini!O3</f>
        <v> </v>
      </c>
      <c r="N5" s="204" t="str">
        <f>IF('Fase Iniziale'!C3="m",IF('Fase Iniziale'!AB3="No",Formule!$L$11,IF('Fase Iniziale'!Z3&gt;0,Formule!$L$9,Formule!$L$7)),IF('Fase Iniziale'!C3=" "," ",IF('Fase Iniziale'!AB3="No",Formule!$L$12,IF('Fase Iniziale'!Z3&gt;0,Formule!$L$10,Formule!$L$8))))</f>
        <v> </v>
      </c>
      <c r="O5" s="90" t="str">
        <f>IF('Fase Iniziale'!AB3="No"," ",Credito!O4)</f>
        <v> </v>
      </c>
      <c r="P5" s="90" t="str">
        <f>'Fase Iniziale'!AA3</f>
        <v> </v>
      </c>
      <c r="Q5" s="91" t="str">
        <f>IF('Fase Iniziale'!B3=" "," ",SUM(O5:P5))</f>
        <v> </v>
      </c>
      <c r="R5" s="107"/>
      <c r="S5" s="31">
        <v>1</v>
      </c>
      <c r="T5" s="88" t="str">
        <f>Scrutini!B3</f>
        <v> </v>
      </c>
      <c r="U5" s="90" t="str">
        <f>IF('Fase Iniziale'!AB3="No"," ",IF('Fase Iniziale'!F3&lt;6,"X"," "))</f>
        <v> </v>
      </c>
      <c r="V5" s="90" t="str">
        <f>IF('Fase Iniziale'!AB3="No"," ",IF('Fase Iniziale'!H3&lt;6,"X"," "))</f>
        <v> </v>
      </c>
      <c r="W5" s="90" t="str">
        <f>IF('Fase Iniziale'!AB3="No"," ",IF('Fase Iniziale'!J3&lt;6,"X"," "))</f>
        <v> </v>
      </c>
      <c r="X5" s="90" t="str">
        <f>IF('Fase Iniziale'!AB3="No"," ",IF('Fase Iniziale'!L3&lt;6,"X"," "))</f>
        <v> </v>
      </c>
      <c r="Y5" s="90" t="str">
        <f>IF('Fase Iniziale'!AB3="No"," ",IF('Fase Iniziale'!N3&lt;6,"X"," "))</f>
        <v> </v>
      </c>
      <c r="Z5" s="90" t="str">
        <f>IF('Fase Iniziale'!AB3="No"," ",IF('Fase Iniziale'!P3&lt;6,"X"," "))</f>
        <v> </v>
      </c>
      <c r="AA5" s="90" t="str">
        <f>IF('Fase Iniziale'!AB3="No"," ",IF('Fase Iniziale'!R3&lt;6,"X"," "))</f>
        <v> </v>
      </c>
      <c r="AB5" s="90" t="str">
        <f>IF('Fase Iniziale'!AB3="No"," ",IF('Fase Iniziale'!T3&lt;6,"X"," "))</f>
        <v> </v>
      </c>
      <c r="AC5" s="90" t="str">
        <f>IF('Fase Iniziale'!AB3="No"," ",IF('Fase Iniziale'!V3&lt;6,"X"," "))</f>
        <v> </v>
      </c>
      <c r="AD5" s="271"/>
      <c r="AE5" s="271"/>
      <c r="AF5" s="272"/>
    </row>
    <row r="6" spans="1:32" ht="21" customHeight="1">
      <c r="A6" s="92">
        <v>2</v>
      </c>
      <c r="B6" s="93" t="str">
        <f>Scrutini!B4</f>
        <v> </v>
      </c>
      <c r="C6" s="153" t="str">
        <f>IF('Fase Iniziale'!AB4="Si",'Fase Iniziale'!D4," ")</f>
        <v> </v>
      </c>
      <c r="D6" s="94" t="str">
        <f>IF('Fase Iniziale'!B4=" "," ",IF('Fase Iniziale'!AB4="No"," ",IF('Fase Iniziale'!AB4="Si",IF(Scrutini!C4="6,0",6,Scrutini!C4))))</f>
        <v> </v>
      </c>
      <c r="E6" s="94" t="str">
        <f>IF('Fase Iniziale'!B4=" "," ",IF('Fase Iniziale'!AB4="No"," ",IF('Fase Iniziale'!AB4="Si",IF(Scrutini!D4="6,0",6,Scrutini!D4))))</f>
        <v> </v>
      </c>
      <c r="F6" s="94" t="str">
        <f>IF('Fase Iniziale'!B4=" "," ",IF('Fase Iniziale'!AB4="No"," ",IF('Fase Iniziale'!AB4="Si",IF(Scrutini!E4="6,0",6,Scrutini!E4))))</f>
        <v> </v>
      </c>
      <c r="G6" s="94" t="str">
        <f>IF('Fase Iniziale'!B4=" "," ",IF('Fase Iniziale'!AB4="No"," ",IF('Fase Iniziale'!AB4="Si",IF(Scrutini!F4="6,0",6,Scrutini!F4))))</f>
        <v> </v>
      </c>
      <c r="H6" s="94" t="str">
        <f>IF('Fase Iniziale'!B4=" "," ",IF('Fase Iniziale'!AB4="No"," ",IF('Fase Iniziale'!AB4="Si",IF(Scrutini!G4="6,0",6,Scrutini!G4))))</f>
        <v> </v>
      </c>
      <c r="I6" s="94" t="str">
        <f>IF('Fase Iniziale'!B4=" "," ",IF('Fase Iniziale'!AB4="No"," ",IF('Fase Iniziale'!AB4="Si",IF(Scrutini!H4="6,0",6,Scrutini!H4))))</f>
        <v> </v>
      </c>
      <c r="J6" s="94" t="str">
        <f>IF('Fase Iniziale'!B4=" "," ",IF('Fase Iniziale'!AB4="No"," ",IF('Fase Iniziale'!AB4="Si",IF(Scrutini!I4="6,0",6,Scrutini!I4))))</f>
        <v> </v>
      </c>
      <c r="K6" s="94" t="str">
        <f>IF('Fase Iniziale'!B4=" "," ",IF('Fase Iniziale'!AB4="No"," ",IF('Fase Iniziale'!AB4="Si",IF(Scrutini!J4="6,0",6,Scrutini!J4))))</f>
        <v> </v>
      </c>
      <c r="L6" s="94" t="str">
        <f>IF('Fase Iniziale'!B4=" "," ",IF('Fase Iniziale'!AB4="No"," ",IF('Fase Iniziale'!AB4="Si",IF(Scrutini!K4="6,0",6,Scrutini!K4))))</f>
        <v> </v>
      </c>
      <c r="M6" s="94" t="str">
        <f>Scrutini!O4</f>
        <v> </v>
      </c>
      <c r="N6" s="205" t="str">
        <f>IF('Fase Iniziale'!C4="m",IF('Fase Iniziale'!AB4="No",Formule!$L$11,IF('Fase Iniziale'!Z4&gt;0,Formule!$L$9,Formule!$L$7)),IF('Fase Iniziale'!C4=" "," ",IF('Fase Iniziale'!AB4="No",Formule!$L$12,IF('Fase Iniziale'!Z4&gt;0,Formule!$L$10,Formule!$L$8))))</f>
        <v> </v>
      </c>
      <c r="O6" s="94" t="str">
        <f>IF('Fase Iniziale'!AB4="No"," ",Credito!O5)</f>
        <v> </v>
      </c>
      <c r="P6" s="94" t="str">
        <f>'Fase Iniziale'!AA4</f>
        <v> </v>
      </c>
      <c r="Q6" s="95" t="str">
        <f>IF('Fase Iniziale'!B4=" "," ",SUM(O6:P6))</f>
        <v> </v>
      </c>
      <c r="R6" s="107"/>
      <c r="S6" s="34">
        <v>2</v>
      </c>
      <c r="T6" s="93" t="str">
        <f>Scrutini!B4</f>
        <v> </v>
      </c>
      <c r="U6" s="94" t="str">
        <f>IF('Fase Iniziale'!AB4="No"," ",IF('Fase Iniziale'!F4&lt;6,"X"," "))</f>
        <v> </v>
      </c>
      <c r="V6" s="94" t="str">
        <f>IF('Fase Iniziale'!AB4="No"," ",IF('Fase Iniziale'!H4&lt;6,"X"," "))</f>
        <v> </v>
      </c>
      <c r="W6" s="94" t="str">
        <f>IF('Fase Iniziale'!AB4="No"," ",IF('Fase Iniziale'!J4&lt;6,"X"," "))</f>
        <v> </v>
      </c>
      <c r="X6" s="94" t="str">
        <f>IF('Fase Iniziale'!AB4="No"," ",IF('Fase Iniziale'!L4&lt;6,"X"," "))</f>
        <v> </v>
      </c>
      <c r="Y6" s="94" t="str">
        <f>IF('Fase Iniziale'!AB4="No"," ",IF('Fase Iniziale'!N4&lt;6,"X"," "))</f>
        <v> </v>
      </c>
      <c r="Z6" s="94" t="str">
        <f>IF('Fase Iniziale'!AB4="No"," ",IF('Fase Iniziale'!P4&lt;6,"X"," "))</f>
        <v> </v>
      </c>
      <c r="AA6" s="96" t="str">
        <f>IF('Fase Iniziale'!AB4="No"," ",IF('Fase Iniziale'!R4&lt;6,"X"," "))</f>
        <v> </v>
      </c>
      <c r="AB6" s="94" t="str">
        <f>IF('Fase Iniziale'!AB4="No"," ",IF('Fase Iniziale'!T4&lt;6,"X"," "))</f>
        <v> </v>
      </c>
      <c r="AC6" s="94" t="str">
        <f>IF('Fase Iniziale'!AB4="No"," ",IF('Fase Iniziale'!V4&lt;6,"X"," "))</f>
        <v> </v>
      </c>
      <c r="AD6" s="273"/>
      <c r="AE6" s="273"/>
      <c r="AF6" s="274"/>
    </row>
    <row r="7" spans="1:32" ht="21" customHeight="1">
      <c r="A7" s="92">
        <v>3</v>
      </c>
      <c r="B7" s="93" t="str">
        <f>Scrutini!B5</f>
        <v> </v>
      </c>
      <c r="C7" s="153" t="str">
        <f>IF('Fase Iniziale'!AB5="Si",'Fase Iniziale'!D5," ")</f>
        <v> </v>
      </c>
      <c r="D7" s="94" t="str">
        <f>IF('Fase Iniziale'!B5=" "," ",IF('Fase Iniziale'!AB5="No"," ",IF('Fase Iniziale'!AB5="Si",IF(Scrutini!C5="6,0",6,Scrutini!C5))))</f>
        <v> </v>
      </c>
      <c r="E7" s="94" t="str">
        <f>IF('Fase Iniziale'!B5=" "," ",IF('Fase Iniziale'!AB5="No"," ",IF('Fase Iniziale'!AB5="Si",IF(Scrutini!D5="6,0",6,Scrutini!D5))))</f>
        <v> </v>
      </c>
      <c r="F7" s="94" t="str">
        <f>IF('Fase Iniziale'!B5=" "," ",IF('Fase Iniziale'!AB5="No"," ",IF('Fase Iniziale'!AB5="Si",IF(Scrutini!E5="6,0",6,Scrutini!E5))))</f>
        <v> </v>
      </c>
      <c r="G7" s="94" t="str">
        <f>IF('Fase Iniziale'!B5=" "," ",IF('Fase Iniziale'!AB5="No"," ",IF('Fase Iniziale'!AB5="Si",IF(Scrutini!F5="6,0",6,Scrutini!F5))))</f>
        <v> </v>
      </c>
      <c r="H7" s="94" t="str">
        <f>IF('Fase Iniziale'!B5=" "," ",IF('Fase Iniziale'!AB5="No"," ",IF('Fase Iniziale'!AB5="Si",IF(Scrutini!G5="6,0",6,Scrutini!G5))))</f>
        <v> </v>
      </c>
      <c r="I7" s="94" t="str">
        <f>IF('Fase Iniziale'!B5=" "," ",IF('Fase Iniziale'!AB5="No"," ",IF('Fase Iniziale'!AB5="Si",IF(Scrutini!H5="6,0",6,Scrutini!H5))))</f>
        <v> </v>
      </c>
      <c r="J7" s="94" t="str">
        <f>IF('Fase Iniziale'!B5=" "," ",IF('Fase Iniziale'!AB5="No"," ",IF('Fase Iniziale'!AB5="Si",IF(Scrutini!I5="6,0",6,Scrutini!I5))))</f>
        <v> </v>
      </c>
      <c r="K7" s="94" t="str">
        <f>IF('Fase Iniziale'!B5=" "," ",IF('Fase Iniziale'!AB5="No"," ",IF('Fase Iniziale'!AB5="Si",IF(Scrutini!J5="6,0",6,Scrutini!J5))))</f>
        <v> </v>
      </c>
      <c r="L7" s="94" t="str">
        <f>IF('Fase Iniziale'!B5=" "," ",IF('Fase Iniziale'!AB5="No"," ",IF('Fase Iniziale'!AB5="Si",IF(Scrutini!K5="6,0",6,Scrutini!K5))))</f>
        <v> </v>
      </c>
      <c r="M7" s="94" t="str">
        <f>Scrutini!O5</f>
        <v> </v>
      </c>
      <c r="N7" s="205" t="str">
        <f>IF('Fase Iniziale'!C5="m",IF('Fase Iniziale'!AB5="No",Formule!$L$11,IF('Fase Iniziale'!Z5&gt;0,Formule!$L$9,Formule!$L$7)),IF('Fase Iniziale'!C5=" "," ",IF('Fase Iniziale'!AB5="No",Formule!$L$12,IF('Fase Iniziale'!Z5&gt;0,Formule!$L$10,Formule!$L$8))))</f>
        <v> </v>
      </c>
      <c r="O7" s="94" t="str">
        <f>IF('Fase Iniziale'!AB5="No"," ",Credito!O6)</f>
        <v> </v>
      </c>
      <c r="P7" s="94" t="str">
        <f>'Fase Iniziale'!AA5</f>
        <v> </v>
      </c>
      <c r="Q7" s="95" t="str">
        <f>IF('Fase Iniziale'!B5=" "," ",SUM(O7:P7))</f>
        <v> </v>
      </c>
      <c r="R7" s="107"/>
      <c r="S7" s="34">
        <v>3</v>
      </c>
      <c r="T7" s="93" t="str">
        <f>Scrutini!B5</f>
        <v> </v>
      </c>
      <c r="U7" s="94" t="str">
        <f>IF('Fase Iniziale'!AB5="No"," ",IF('Fase Iniziale'!F5&lt;6,"X"," "))</f>
        <v> </v>
      </c>
      <c r="V7" s="94" t="str">
        <f>IF('Fase Iniziale'!AB5="No"," ",IF('Fase Iniziale'!H5&lt;6,"X"," "))</f>
        <v> </v>
      </c>
      <c r="W7" s="94" t="str">
        <f>IF('Fase Iniziale'!AB5="No"," ",IF('Fase Iniziale'!J5&lt;6,"X"," "))</f>
        <v> </v>
      </c>
      <c r="X7" s="94" t="str">
        <f>IF('Fase Iniziale'!AB5="No"," ",IF('Fase Iniziale'!L5&lt;6,"X"," "))</f>
        <v> </v>
      </c>
      <c r="Y7" s="94" t="str">
        <f>IF('Fase Iniziale'!AB5="No"," ",IF('Fase Iniziale'!N5&lt;6,"X"," "))</f>
        <v> </v>
      </c>
      <c r="Z7" s="94" t="str">
        <f>IF('Fase Iniziale'!AB5="No"," ",IF('Fase Iniziale'!P5&lt;6,"X"," "))</f>
        <v> </v>
      </c>
      <c r="AA7" s="96" t="str">
        <f>IF('Fase Iniziale'!AB5="No"," ",IF('Fase Iniziale'!R5&lt;6,"X"," "))</f>
        <v> </v>
      </c>
      <c r="AB7" s="94" t="str">
        <f>IF('Fase Iniziale'!AB5="No"," ",IF('Fase Iniziale'!T5&lt;6,"X"," "))</f>
        <v> </v>
      </c>
      <c r="AC7" s="94" t="str">
        <f>IF('Fase Iniziale'!AB5="No"," ",IF('Fase Iniziale'!V5&lt;6,"X"," "))</f>
        <v> </v>
      </c>
      <c r="AD7" s="253"/>
      <c r="AE7" s="254"/>
      <c r="AF7" s="255">
        <f>IF(Credito!AF6="Non Prom."," ",Credito!AF6)</f>
        <v>0</v>
      </c>
    </row>
    <row r="8" spans="1:32" ht="21" customHeight="1">
      <c r="A8" s="92">
        <v>4</v>
      </c>
      <c r="B8" s="93" t="str">
        <f>Scrutini!B6</f>
        <v> </v>
      </c>
      <c r="C8" s="153" t="str">
        <f>IF('Fase Iniziale'!AB6="Si",'Fase Iniziale'!D6," ")</f>
        <v> </v>
      </c>
      <c r="D8" s="94" t="str">
        <f>IF('Fase Iniziale'!B6=" "," ",IF('Fase Iniziale'!AB6="No"," ",IF('Fase Iniziale'!AB6="Si",IF(Scrutini!C6="6,0",6,Scrutini!C6))))</f>
        <v> </v>
      </c>
      <c r="E8" s="94" t="str">
        <f>IF('Fase Iniziale'!B6=" "," ",IF('Fase Iniziale'!AB6="No"," ",IF('Fase Iniziale'!AB6="Si",IF(Scrutini!D6="6,0",6,Scrutini!D6))))</f>
        <v> </v>
      </c>
      <c r="F8" s="94" t="str">
        <f>IF('Fase Iniziale'!B6=" "," ",IF('Fase Iniziale'!AB6="No"," ",IF('Fase Iniziale'!AB6="Si",IF(Scrutini!E6="6,0",6,Scrutini!E6))))</f>
        <v> </v>
      </c>
      <c r="G8" s="94" t="str">
        <f>IF('Fase Iniziale'!B6=" "," ",IF('Fase Iniziale'!AB6="No"," ",IF('Fase Iniziale'!AB6="Si",IF(Scrutini!F6="6,0",6,Scrutini!F6))))</f>
        <v> </v>
      </c>
      <c r="H8" s="94" t="str">
        <f>IF('Fase Iniziale'!B6=" "," ",IF('Fase Iniziale'!AB6="No"," ",IF('Fase Iniziale'!AB6="Si",IF(Scrutini!G6="6,0",6,Scrutini!G6))))</f>
        <v> </v>
      </c>
      <c r="I8" s="94" t="str">
        <f>IF('Fase Iniziale'!B6=" "," ",IF('Fase Iniziale'!AB6="No"," ",IF('Fase Iniziale'!AB6="Si",IF(Scrutini!H6="6,0",6,Scrutini!H6))))</f>
        <v> </v>
      </c>
      <c r="J8" s="94" t="str">
        <f>IF('Fase Iniziale'!B6=" "," ",IF('Fase Iniziale'!AB6="No"," ",IF('Fase Iniziale'!AB6="Si",IF(Scrutini!I6="6,0",6,Scrutini!I6))))</f>
        <v> </v>
      </c>
      <c r="K8" s="94" t="str">
        <f>IF('Fase Iniziale'!B6=" "," ",IF('Fase Iniziale'!AB6="No"," ",IF('Fase Iniziale'!AB6="Si",IF(Scrutini!J6="6,0",6,Scrutini!J6))))</f>
        <v> </v>
      </c>
      <c r="L8" s="94" t="str">
        <f>IF('Fase Iniziale'!B6=" "," ",IF('Fase Iniziale'!AB6="No"," ",IF('Fase Iniziale'!AB6="Si",IF(Scrutini!K6="6,0",6,Scrutini!K6))))</f>
        <v> </v>
      </c>
      <c r="M8" s="94" t="str">
        <f>Scrutini!O6</f>
        <v> </v>
      </c>
      <c r="N8" s="205" t="str">
        <f>IF('Fase Iniziale'!C6="m",IF('Fase Iniziale'!AB6="No",Formule!$L$11,IF('Fase Iniziale'!Z6&gt;0,Formule!$L$9,Formule!$L$7)),IF('Fase Iniziale'!C6=" "," ",IF('Fase Iniziale'!AB6="No",Formule!$L$12,IF('Fase Iniziale'!Z6&gt;0,Formule!$L$10,Formule!$L$8))))</f>
        <v> </v>
      </c>
      <c r="O8" s="94" t="str">
        <f>IF('Fase Iniziale'!AB6="No"," ",Credito!O7)</f>
        <v> </v>
      </c>
      <c r="P8" s="94" t="str">
        <f>'Fase Iniziale'!AA6</f>
        <v> </v>
      </c>
      <c r="Q8" s="95" t="str">
        <f>IF('Fase Iniziale'!B6=" "," ",SUM(O8:P8))</f>
        <v> </v>
      </c>
      <c r="R8" s="107"/>
      <c r="S8" s="34">
        <v>4</v>
      </c>
      <c r="T8" s="93" t="str">
        <f>Scrutini!B6</f>
        <v> </v>
      </c>
      <c r="U8" s="94" t="str">
        <f>IF('Fase Iniziale'!AB6="No"," ",IF('Fase Iniziale'!F6&lt;6,"X"," "))</f>
        <v> </v>
      </c>
      <c r="V8" s="94" t="str">
        <f>IF('Fase Iniziale'!AB6="No"," ",IF('Fase Iniziale'!H6&lt;6,"X"," "))</f>
        <v> </v>
      </c>
      <c r="W8" s="94" t="str">
        <f>IF('Fase Iniziale'!AB6="No"," ",IF('Fase Iniziale'!J6&lt;6,"X"," "))</f>
        <v> </v>
      </c>
      <c r="X8" s="94" t="str">
        <f>IF('Fase Iniziale'!AB6="No"," ",IF('Fase Iniziale'!L6&lt;6,"X"," "))</f>
        <v> </v>
      </c>
      <c r="Y8" s="94" t="str">
        <f>IF('Fase Iniziale'!AB6="No"," ",IF('Fase Iniziale'!N6&lt;6,"X"," "))</f>
        <v> </v>
      </c>
      <c r="Z8" s="94" t="str">
        <f>IF('Fase Iniziale'!AB6="No"," ",IF('Fase Iniziale'!P6&lt;6,"X"," "))</f>
        <v> </v>
      </c>
      <c r="AA8" s="96" t="str">
        <f>IF('Fase Iniziale'!AB6="No"," ",IF('Fase Iniziale'!R6&lt;6,"X"," "))</f>
        <v> </v>
      </c>
      <c r="AB8" s="94" t="str">
        <f>IF('Fase Iniziale'!AB6="No"," ",IF('Fase Iniziale'!T6&lt;6,"X"," "))</f>
        <v> </v>
      </c>
      <c r="AC8" s="94" t="str">
        <f>IF('Fase Iniziale'!AB6="No"," ",IF('Fase Iniziale'!V6&lt;6,"X"," "))</f>
        <v> </v>
      </c>
      <c r="AD8" s="253"/>
      <c r="AE8" s="254"/>
      <c r="AF8" s="255">
        <f>IF(Credito!AF7="Non Prom."," ",Credito!AF7)</f>
        <v>0</v>
      </c>
    </row>
    <row r="9" spans="1:32" ht="21" customHeight="1" thickBot="1">
      <c r="A9" s="97">
        <v>5</v>
      </c>
      <c r="B9" s="98" t="str">
        <f>Scrutini!B7</f>
        <v> </v>
      </c>
      <c r="C9" s="154" t="str">
        <f>IF('Fase Iniziale'!AB7="Si",'Fase Iniziale'!D7," ")</f>
        <v> </v>
      </c>
      <c r="D9" s="99" t="str">
        <f>IF('Fase Iniziale'!B7=" "," ",IF('Fase Iniziale'!AB7="No"," ",IF('Fase Iniziale'!AB7="Si",IF(Scrutini!C7="6,0",6,Scrutini!C7))))</f>
        <v> </v>
      </c>
      <c r="E9" s="99" t="str">
        <f>IF('Fase Iniziale'!B7=" "," ",IF('Fase Iniziale'!AB7="No"," ",IF('Fase Iniziale'!AB7="Si",IF(Scrutini!D7="6,0",6,Scrutini!D7))))</f>
        <v> </v>
      </c>
      <c r="F9" s="99" t="str">
        <f>IF('Fase Iniziale'!B7=" "," ",IF('Fase Iniziale'!AB7="No"," ",IF('Fase Iniziale'!AB7="Si",IF(Scrutini!E7="6,0",6,Scrutini!E7))))</f>
        <v> </v>
      </c>
      <c r="G9" s="99" t="str">
        <f>IF('Fase Iniziale'!B7=" "," ",IF('Fase Iniziale'!AB7="No"," ",IF('Fase Iniziale'!AB7="Si",IF(Scrutini!F7="6,0",6,Scrutini!F7))))</f>
        <v> </v>
      </c>
      <c r="H9" s="99" t="str">
        <f>IF('Fase Iniziale'!B7=" "," ",IF('Fase Iniziale'!AB7="No"," ",IF('Fase Iniziale'!AB7="Si",IF(Scrutini!G7="6,0",6,Scrutini!G7))))</f>
        <v> </v>
      </c>
      <c r="I9" s="99" t="str">
        <f>IF('Fase Iniziale'!B7=" "," ",IF('Fase Iniziale'!AB7="No"," ",IF('Fase Iniziale'!AB7="Si",IF(Scrutini!H7="6,0",6,Scrutini!H7))))</f>
        <v> </v>
      </c>
      <c r="J9" s="99" t="str">
        <f>IF('Fase Iniziale'!B7=" "," ",IF('Fase Iniziale'!AB7="No"," ",IF('Fase Iniziale'!AB7="Si",IF(Scrutini!I7="6,0",6,Scrutini!I7))))</f>
        <v> </v>
      </c>
      <c r="K9" s="99" t="str">
        <f>IF('Fase Iniziale'!B7=" "," ",IF('Fase Iniziale'!AB7="No"," ",IF('Fase Iniziale'!AB7="Si",IF(Scrutini!J7="6,0",6,Scrutini!J7))))</f>
        <v> </v>
      </c>
      <c r="L9" s="99" t="str">
        <f>IF('Fase Iniziale'!B7=" "," ",IF('Fase Iniziale'!AB7="No"," ",IF('Fase Iniziale'!AB7="Si",IF(Scrutini!K7="6,0",6,Scrutini!K7))))</f>
        <v> </v>
      </c>
      <c r="M9" s="99" t="str">
        <f>Scrutini!O7</f>
        <v> </v>
      </c>
      <c r="N9" s="207" t="str">
        <f>IF('Fase Iniziale'!C7="m",IF('Fase Iniziale'!AB7="No",Formule!$L$11,IF('Fase Iniziale'!Z7&gt;0,Formule!$L$9,Formule!$L$7)),IF('Fase Iniziale'!C7=" "," ",IF('Fase Iniziale'!AB7="No",Formule!$L$12,IF('Fase Iniziale'!Z7&gt;0,Formule!$L$10,Formule!$L$8))))</f>
        <v> </v>
      </c>
      <c r="O9" s="99" t="str">
        <f>IF('Fase Iniziale'!AB7="No"," ",Credito!O8)</f>
        <v> </v>
      </c>
      <c r="P9" s="99" t="str">
        <f>'Fase Iniziale'!AA7</f>
        <v> </v>
      </c>
      <c r="Q9" s="100" t="str">
        <f>IF('Fase Iniziale'!B7=" "," ",SUM(O9:P9))</f>
        <v> </v>
      </c>
      <c r="R9" s="107"/>
      <c r="S9" s="36">
        <v>5</v>
      </c>
      <c r="T9" s="98" t="str">
        <f>Scrutini!B7</f>
        <v> </v>
      </c>
      <c r="U9" s="99" t="str">
        <f>IF('Fase Iniziale'!AB7="No"," ",IF('Fase Iniziale'!F7&lt;6,"X"," "))</f>
        <v> </v>
      </c>
      <c r="V9" s="99" t="str">
        <f>IF('Fase Iniziale'!AB7="No"," ",IF('Fase Iniziale'!H7&lt;6,"X"," "))</f>
        <v> </v>
      </c>
      <c r="W9" s="99" t="str">
        <f>IF('Fase Iniziale'!AB7="No"," ",IF('Fase Iniziale'!J7&lt;6,"X"," "))</f>
        <v> </v>
      </c>
      <c r="X9" s="99" t="str">
        <f>IF('Fase Iniziale'!AB7="No"," ",IF('Fase Iniziale'!L7&lt;6,"X"," "))</f>
        <v> </v>
      </c>
      <c r="Y9" s="99" t="str">
        <f>IF('Fase Iniziale'!AB7="No"," ",IF('Fase Iniziale'!N7&lt;6,"X"," "))</f>
        <v> </v>
      </c>
      <c r="Z9" s="99" t="str">
        <f>IF('Fase Iniziale'!AB7="No"," ",IF('Fase Iniziale'!P7&lt;6,"X"," "))</f>
        <v> </v>
      </c>
      <c r="AA9" s="101" t="str">
        <f>IF('Fase Iniziale'!AB7="No"," ",IF('Fase Iniziale'!R7&lt;6,"X"," "))</f>
        <v> </v>
      </c>
      <c r="AB9" s="99" t="str">
        <f>IF('Fase Iniziale'!AB7="No"," ",IF('Fase Iniziale'!T7&lt;6,"X"," "))</f>
        <v> </v>
      </c>
      <c r="AC9" s="99" t="str">
        <f>IF('Fase Iniziale'!AB7="No"," ",IF('Fase Iniziale'!V7&lt;6,"X"," "))</f>
        <v> </v>
      </c>
      <c r="AD9" s="265"/>
      <c r="AE9" s="266"/>
      <c r="AF9" s="267">
        <f>IF(Credito!AF8="Non Prom."," ",Credito!AF8)</f>
        <v>0</v>
      </c>
    </row>
    <row r="10" spans="1:32" ht="21" customHeight="1">
      <c r="A10" s="87">
        <v>6</v>
      </c>
      <c r="B10" s="88" t="str">
        <f>Scrutini!B8</f>
        <v> </v>
      </c>
      <c r="C10" s="89" t="str">
        <f>IF('Fase Iniziale'!AB8="Si",'Fase Iniziale'!D8," ")</f>
        <v> </v>
      </c>
      <c r="D10" s="90" t="str">
        <f>IF('Fase Iniziale'!B8=" "," ",IF('Fase Iniziale'!AB8="No"," ",IF('Fase Iniziale'!AB8="Si",IF(Scrutini!C8="6,0",6,Scrutini!C8))))</f>
        <v> </v>
      </c>
      <c r="E10" s="90" t="str">
        <f>IF('Fase Iniziale'!B8=" "," ",IF('Fase Iniziale'!AB8="No"," ",IF('Fase Iniziale'!AB8="Si",IF(Scrutini!D8="6,0",6,Scrutini!D8))))</f>
        <v> </v>
      </c>
      <c r="F10" s="90" t="str">
        <f>IF('Fase Iniziale'!B8=" "," ",IF('Fase Iniziale'!AB8="No"," ",IF('Fase Iniziale'!AB8="Si",IF(Scrutini!E8="6,0",6,Scrutini!E8))))</f>
        <v> </v>
      </c>
      <c r="G10" s="90" t="str">
        <f>IF('Fase Iniziale'!B8=" "," ",IF('Fase Iniziale'!AB8="No"," ",IF('Fase Iniziale'!AB8="Si",IF(Scrutini!F8="6,0",6,Scrutini!F8))))</f>
        <v> </v>
      </c>
      <c r="H10" s="90" t="str">
        <f>IF('Fase Iniziale'!B8=" "," ",IF('Fase Iniziale'!AB8="No"," ",IF('Fase Iniziale'!AB8="Si",IF(Scrutini!G8="6,0",6,Scrutini!G8))))</f>
        <v> </v>
      </c>
      <c r="I10" s="90" t="str">
        <f>IF('Fase Iniziale'!B8=" "," ",IF('Fase Iniziale'!AB8="No"," ",IF('Fase Iniziale'!AB8="Si",IF(Scrutini!H8="6,0",6,Scrutini!H8))))</f>
        <v> </v>
      </c>
      <c r="J10" s="90" t="str">
        <f>IF('Fase Iniziale'!B8=" "," ",IF('Fase Iniziale'!AB8="No"," ",IF('Fase Iniziale'!AB8="Si",IF(Scrutini!I8="6,0",6,Scrutini!I8))))</f>
        <v> </v>
      </c>
      <c r="K10" s="90" t="str">
        <f>IF('Fase Iniziale'!B8=" "," ",IF('Fase Iniziale'!AB8="No"," ",IF('Fase Iniziale'!AB8="Si",IF(Scrutini!J8="6,0",6,Scrutini!J8))))</f>
        <v> </v>
      </c>
      <c r="L10" s="90" t="str">
        <f>IF('Fase Iniziale'!B8=" "," ",IF('Fase Iniziale'!AB8="No"," ",IF('Fase Iniziale'!AB8="Si",IF(Scrutini!K8="6,0",6,Scrutini!K8))))</f>
        <v> </v>
      </c>
      <c r="M10" s="90" t="str">
        <f>Scrutini!O8</f>
        <v> </v>
      </c>
      <c r="N10" s="204" t="str">
        <f>IF('Fase Iniziale'!C8="m",IF('Fase Iniziale'!AB8="No",Formule!$L$11,IF('Fase Iniziale'!Z8&gt;0,Formule!$L$9,Formule!$L$7)),IF('Fase Iniziale'!C8=" "," ",IF('Fase Iniziale'!AB8="No",Formule!$L$12,IF('Fase Iniziale'!Z8&gt;0,Formule!$L$10,Formule!$L$8))))</f>
        <v> </v>
      </c>
      <c r="O10" s="90" t="str">
        <f>IF('Fase Iniziale'!AB8="No"," ",Credito!O9)</f>
        <v> </v>
      </c>
      <c r="P10" s="90" t="str">
        <f>'Fase Iniziale'!AA8</f>
        <v> </v>
      </c>
      <c r="Q10" s="91" t="str">
        <f>IF('Fase Iniziale'!B8=" "," ",SUM(O10:P10))</f>
        <v> </v>
      </c>
      <c r="R10" s="107"/>
      <c r="S10" s="87">
        <v>6</v>
      </c>
      <c r="T10" s="88" t="str">
        <f>Scrutini!B8</f>
        <v> </v>
      </c>
      <c r="U10" s="90" t="str">
        <f>IF('Fase Iniziale'!AB8="No"," ",IF('Fase Iniziale'!F8&lt;6,"X"," "))</f>
        <v> </v>
      </c>
      <c r="V10" s="90" t="str">
        <f>IF('Fase Iniziale'!AB8="No"," ",IF('Fase Iniziale'!H8&lt;6,"X"," "))</f>
        <v> </v>
      </c>
      <c r="W10" s="90" t="str">
        <f>IF('Fase Iniziale'!AB8="No"," ",IF('Fase Iniziale'!J8&lt;6,"X"," "))</f>
        <v> </v>
      </c>
      <c r="X10" s="90" t="str">
        <f>IF('Fase Iniziale'!AB8="No"," ",IF('Fase Iniziale'!L8&lt;6,"X"," "))</f>
        <v> </v>
      </c>
      <c r="Y10" s="90" t="str">
        <f>IF('Fase Iniziale'!AB8="No"," ",IF('Fase Iniziale'!N8&lt;6,"X"," "))</f>
        <v> </v>
      </c>
      <c r="Z10" s="90" t="str">
        <f>IF('Fase Iniziale'!AB8="No"," ",IF('Fase Iniziale'!P8&lt;6,"X"," "))</f>
        <v> </v>
      </c>
      <c r="AA10" s="90" t="str">
        <f>IF('Fase Iniziale'!AB8="No"," ",IF('Fase Iniziale'!R8&lt;6,"X"," "))</f>
        <v> </v>
      </c>
      <c r="AB10" s="90" t="str">
        <f>IF('Fase Iniziale'!AB8="No"," ",IF('Fase Iniziale'!T8&lt;6,"X"," "))</f>
        <v> </v>
      </c>
      <c r="AC10" s="90" t="str">
        <f>IF('Fase Iniziale'!AB8="No"," ",IF('Fase Iniziale'!V8&lt;6,"X"," "))</f>
        <v> </v>
      </c>
      <c r="AD10" s="262"/>
      <c r="AE10" s="263"/>
      <c r="AF10" s="264">
        <f>IF(Credito!AF9="Non Prom."," ",Credito!AF9)</f>
        <v>0</v>
      </c>
    </row>
    <row r="11" spans="1:32" ht="21" customHeight="1">
      <c r="A11" s="92">
        <v>7</v>
      </c>
      <c r="B11" s="93" t="str">
        <f>Scrutini!B9</f>
        <v> </v>
      </c>
      <c r="C11" s="153" t="str">
        <f>IF('Fase Iniziale'!AB9="Si",'Fase Iniziale'!D9," ")</f>
        <v> </v>
      </c>
      <c r="D11" s="94" t="str">
        <f>IF('Fase Iniziale'!B9=" "," ",IF('Fase Iniziale'!AB9="No"," ",IF('Fase Iniziale'!AB9="Si",IF(Scrutini!C9="6,0",6,Scrutini!C9))))</f>
        <v> </v>
      </c>
      <c r="E11" s="94" t="str">
        <f>IF('Fase Iniziale'!B9=" "," ",IF('Fase Iniziale'!AB9="No"," ",IF('Fase Iniziale'!AB9="Si",IF(Scrutini!D9="6,0",6,Scrutini!D9))))</f>
        <v> </v>
      </c>
      <c r="F11" s="94" t="str">
        <f>IF('Fase Iniziale'!B9=" "," ",IF('Fase Iniziale'!AB9="No"," ",IF('Fase Iniziale'!AB9="Si",IF(Scrutini!E9="6,0",6,Scrutini!E9))))</f>
        <v> </v>
      </c>
      <c r="G11" s="94" t="str">
        <f>IF('Fase Iniziale'!B9=" "," ",IF('Fase Iniziale'!AB9="No"," ",IF('Fase Iniziale'!AB9="Si",IF(Scrutini!F9="6,0",6,Scrutini!F9))))</f>
        <v> </v>
      </c>
      <c r="H11" s="94" t="str">
        <f>IF('Fase Iniziale'!B9=" "," ",IF('Fase Iniziale'!AB9="No"," ",IF('Fase Iniziale'!AB9="Si",IF(Scrutini!G9="6,0",6,Scrutini!G9))))</f>
        <v> </v>
      </c>
      <c r="I11" s="94" t="str">
        <f>IF('Fase Iniziale'!B9=" "," ",IF('Fase Iniziale'!AB9="No"," ",IF('Fase Iniziale'!AB9="Si",IF(Scrutini!H9="6,0",6,Scrutini!H9))))</f>
        <v> </v>
      </c>
      <c r="J11" s="94" t="str">
        <f>IF('Fase Iniziale'!B9=" "," ",IF('Fase Iniziale'!AB9="No"," ",IF('Fase Iniziale'!AB9="Si",IF(Scrutini!I9="6,0",6,Scrutini!I9))))</f>
        <v> </v>
      </c>
      <c r="K11" s="94" t="str">
        <f>IF('Fase Iniziale'!B9=" "," ",IF('Fase Iniziale'!AB9="No"," ",IF('Fase Iniziale'!AB9="Si",IF(Scrutini!J9="6,0",6,Scrutini!J9))))</f>
        <v> </v>
      </c>
      <c r="L11" s="94" t="str">
        <f>IF('Fase Iniziale'!B9=" "," ",IF('Fase Iniziale'!AB9="No"," ",IF('Fase Iniziale'!AB9="Si",IF(Scrutini!K9="6,0",6,Scrutini!K9))))</f>
        <v> </v>
      </c>
      <c r="M11" s="94" t="str">
        <f>Scrutini!O9</f>
        <v> </v>
      </c>
      <c r="N11" s="205" t="str">
        <f>IF('Fase Iniziale'!C9="m",IF('Fase Iniziale'!AB9="No",Formule!$L$11,IF('Fase Iniziale'!Z9&gt;0,Formule!$L$9,Formule!$L$7)),IF('Fase Iniziale'!C9=" "," ",IF('Fase Iniziale'!AB9="No",Formule!$L$12,IF('Fase Iniziale'!Z9&gt;0,Formule!$L$10,Formule!$L$8))))</f>
        <v> </v>
      </c>
      <c r="O11" s="94" t="str">
        <f>IF('Fase Iniziale'!AB9="No"," ",Credito!O10)</f>
        <v> </v>
      </c>
      <c r="P11" s="94" t="str">
        <f>'Fase Iniziale'!AA9</f>
        <v> </v>
      </c>
      <c r="Q11" s="95" t="str">
        <f>IF('Fase Iniziale'!B9=" "," ",SUM(O11:P11))</f>
        <v> </v>
      </c>
      <c r="R11" s="107"/>
      <c r="S11" s="92">
        <v>7</v>
      </c>
      <c r="T11" s="93" t="str">
        <f>Scrutini!B9</f>
        <v> </v>
      </c>
      <c r="U11" s="94" t="str">
        <f>IF('Fase Iniziale'!AB9="No"," ",IF('Fase Iniziale'!F9&lt;6,"X"," "))</f>
        <v> </v>
      </c>
      <c r="V11" s="94" t="str">
        <f>IF('Fase Iniziale'!AB9="No"," ",IF('Fase Iniziale'!H9&lt;6,"X"," "))</f>
        <v> </v>
      </c>
      <c r="W11" s="94" t="str">
        <f>IF('Fase Iniziale'!AB9="No"," ",IF('Fase Iniziale'!J9&lt;6,"X"," "))</f>
        <v> </v>
      </c>
      <c r="X11" s="94" t="str">
        <f>IF('Fase Iniziale'!AB9="No"," ",IF('Fase Iniziale'!L9&lt;6,"X"," "))</f>
        <v> </v>
      </c>
      <c r="Y11" s="94" t="str">
        <f>IF('Fase Iniziale'!AB9="No"," ",IF('Fase Iniziale'!N9&lt;6,"X"," "))</f>
        <v> </v>
      </c>
      <c r="Z11" s="94" t="str">
        <f>IF('Fase Iniziale'!AB9="No"," ",IF('Fase Iniziale'!P9&lt;6,"X"," "))</f>
        <v> </v>
      </c>
      <c r="AA11" s="96" t="str">
        <f>IF('Fase Iniziale'!AB9="No"," ",IF('Fase Iniziale'!R9&lt;6,"X"," "))</f>
        <v> </v>
      </c>
      <c r="AB11" s="94" t="str">
        <f>IF('Fase Iniziale'!AB9="No"," ",IF('Fase Iniziale'!T9&lt;6,"X"," "))</f>
        <v> </v>
      </c>
      <c r="AC11" s="94" t="str">
        <f>IF('Fase Iniziale'!AB9="No"," ",IF('Fase Iniziale'!V9&lt;6,"X"," "))</f>
        <v> </v>
      </c>
      <c r="AD11" s="253"/>
      <c r="AE11" s="254"/>
      <c r="AF11" s="255">
        <f>IF(Credito!AF10="Non Prom."," ",Credito!AF10)</f>
        <v>0</v>
      </c>
    </row>
    <row r="12" spans="1:32" ht="21" customHeight="1">
      <c r="A12" s="92">
        <v>8</v>
      </c>
      <c r="B12" s="93" t="str">
        <f>Scrutini!B10</f>
        <v> </v>
      </c>
      <c r="C12" s="153" t="str">
        <f>IF('Fase Iniziale'!AB10="Si",'Fase Iniziale'!D10," ")</f>
        <v> </v>
      </c>
      <c r="D12" s="94" t="str">
        <f>IF('Fase Iniziale'!B10=" "," ",IF('Fase Iniziale'!AB10="No"," ",IF('Fase Iniziale'!AB10="Si",IF(Scrutini!C10="6,0",6,Scrutini!C10))))</f>
        <v> </v>
      </c>
      <c r="E12" s="94" t="str">
        <f>IF('Fase Iniziale'!B10=" "," ",IF('Fase Iniziale'!AB10="No"," ",IF('Fase Iniziale'!AB10="Si",IF(Scrutini!D10="6,0",6,Scrutini!D10))))</f>
        <v> </v>
      </c>
      <c r="F12" s="94" t="str">
        <f>IF('Fase Iniziale'!B10=" "," ",IF('Fase Iniziale'!AB10="No"," ",IF('Fase Iniziale'!AB10="Si",IF(Scrutini!E10="6,0",6,Scrutini!E10))))</f>
        <v> </v>
      </c>
      <c r="G12" s="94" t="str">
        <f>IF('Fase Iniziale'!B10=" "," ",IF('Fase Iniziale'!AB10="No"," ",IF('Fase Iniziale'!AB10="Si",IF(Scrutini!F10="6,0",6,Scrutini!F10))))</f>
        <v> </v>
      </c>
      <c r="H12" s="94" t="str">
        <f>IF('Fase Iniziale'!B10=" "," ",IF('Fase Iniziale'!AB10="No"," ",IF('Fase Iniziale'!AB10="Si",IF(Scrutini!G10="6,0",6,Scrutini!G10))))</f>
        <v> </v>
      </c>
      <c r="I12" s="94" t="str">
        <f>IF('Fase Iniziale'!B10=" "," ",IF('Fase Iniziale'!AB10="No"," ",IF('Fase Iniziale'!AB10="Si",IF(Scrutini!H10="6,0",6,Scrutini!H10))))</f>
        <v> </v>
      </c>
      <c r="J12" s="94" t="str">
        <f>IF('Fase Iniziale'!B10=" "," ",IF('Fase Iniziale'!AB10="No"," ",IF('Fase Iniziale'!AB10="Si",IF(Scrutini!I10="6,0",6,Scrutini!I10))))</f>
        <v> </v>
      </c>
      <c r="K12" s="94" t="str">
        <f>IF('Fase Iniziale'!B10=" "," ",IF('Fase Iniziale'!AB10="No"," ",IF('Fase Iniziale'!AB10="Si",IF(Scrutini!J10="6,0",6,Scrutini!J10))))</f>
        <v> </v>
      </c>
      <c r="L12" s="94" t="str">
        <f>IF('Fase Iniziale'!B10=" "," ",IF('Fase Iniziale'!AB10="No"," ",IF('Fase Iniziale'!AB10="Si",IF(Scrutini!K10="6,0",6,Scrutini!K10))))</f>
        <v> </v>
      </c>
      <c r="M12" s="94" t="str">
        <f>Scrutini!O10</f>
        <v> </v>
      </c>
      <c r="N12" s="205" t="str">
        <f>IF('Fase Iniziale'!C10="m",IF('Fase Iniziale'!AB10="No",Formule!$L$11,IF('Fase Iniziale'!Z10&gt;0,Formule!$L$9,Formule!$L$7)),IF('Fase Iniziale'!C10=" "," ",IF('Fase Iniziale'!AB10="No",Formule!$L$12,IF('Fase Iniziale'!Z10&gt;0,Formule!$L$10,Formule!$L$8))))</f>
        <v> </v>
      </c>
      <c r="O12" s="94" t="str">
        <f>IF('Fase Iniziale'!AB10="No"," ",Credito!O11)</f>
        <v> </v>
      </c>
      <c r="P12" s="94" t="str">
        <f>'Fase Iniziale'!AA10</f>
        <v> </v>
      </c>
      <c r="Q12" s="95" t="str">
        <f>IF('Fase Iniziale'!B10=" "," ",SUM(O12:P12))</f>
        <v> </v>
      </c>
      <c r="R12" s="107"/>
      <c r="S12" s="92">
        <v>8</v>
      </c>
      <c r="T12" s="93" t="str">
        <f>Scrutini!B10</f>
        <v> </v>
      </c>
      <c r="U12" s="94" t="str">
        <f>IF('Fase Iniziale'!AB10="No"," ",IF('Fase Iniziale'!F10&lt;6,"X"," "))</f>
        <v> </v>
      </c>
      <c r="V12" s="94" t="str">
        <f>IF('Fase Iniziale'!AB10="No"," ",IF('Fase Iniziale'!H10&lt;6,"X"," "))</f>
        <v> </v>
      </c>
      <c r="W12" s="94" t="str">
        <f>IF('Fase Iniziale'!AB10="No"," ",IF('Fase Iniziale'!J10&lt;6,"X"," "))</f>
        <v> </v>
      </c>
      <c r="X12" s="94" t="str">
        <f>IF('Fase Iniziale'!AB10="No"," ",IF('Fase Iniziale'!L10&lt;6,"X"," "))</f>
        <v> </v>
      </c>
      <c r="Y12" s="94" t="str">
        <f>IF('Fase Iniziale'!AB10="No"," ",IF('Fase Iniziale'!N10&lt;6,"X"," "))</f>
        <v> </v>
      </c>
      <c r="Z12" s="94" t="str">
        <f>IF('Fase Iniziale'!AB10="No"," ",IF('Fase Iniziale'!P10&lt;6,"X"," "))</f>
        <v> </v>
      </c>
      <c r="AA12" s="96" t="str">
        <f>IF('Fase Iniziale'!AB10="No"," ",IF('Fase Iniziale'!R10&lt;6,"X"," "))</f>
        <v> </v>
      </c>
      <c r="AB12" s="94" t="str">
        <f>IF('Fase Iniziale'!AB10="No"," ",IF('Fase Iniziale'!T10&lt;6,"X"," "))</f>
        <v> </v>
      </c>
      <c r="AC12" s="94" t="str">
        <f>IF('Fase Iniziale'!AB10="No"," ",IF('Fase Iniziale'!V10&lt;6,"X"," "))</f>
        <v> </v>
      </c>
      <c r="AD12" s="253"/>
      <c r="AE12" s="254"/>
      <c r="AF12" s="255">
        <f>IF(Credito!AF11="Non Prom."," ",Credito!AF11)</f>
        <v>0</v>
      </c>
    </row>
    <row r="13" spans="1:32" ht="21" customHeight="1">
      <c r="A13" s="92">
        <v>9</v>
      </c>
      <c r="B13" s="93" t="str">
        <f>Scrutini!B11</f>
        <v> </v>
      </c>
      <c r="C13" s="153" t="str">
        <f>IF('Fase Iniziale'!AB11="Si",'Fase Iniziale'!D11," ")</f>
        <v> </v>
      </c>
      <c r="D13" s="94" t="str">
        <f>IF('Fase Iniziale'!B11=" "," ",IF('Fase Iniziale'!AB11="No"," ",IF('Fase Iniziale'!AB11="Si",IF(Scrutini!C11="6,0",6,Scrutini!C11))))</f>
        <v> </v>
      </c>
      <c r="E13" s="94" t="str">
        <f>IF('Fase Iniziale'!B11=" "," ",IF('Fase Iniziale'!AB11="No"," ",IF('Fase Iniziale'!AB11="Si",IF(Scrutini!D11="6,0",6,Scrutini!D11))))</f>
        <v> </v>
      </c>
      <c r="F13" s="94" t="str">
        <f>IF('Fase Iniziale'!B11=" "," ",IF('Fase Iniziale'!AB11="No"," ",IF('Fase Iniziale'!AB11="Si",IF(Scrutini!E11="6,0",6,Scrutini!E11))))</f>
        <v> </v>
      </c>
      <c r="G13" s="94" t="str">
        <f>IF('Fase Iniziale'!B11=" "," ",IF('Fase Iniziale'!AB11="No"," ",IF('Fase Iniziale'!AB11="Si",IF(Scrutini!F11="6,0",6,Scrutini!F11))))</f>
        <v> </v>
      </c>
      <c r="H13" s="94" t="str">
        <f>IF('Fase Iniziale'!B11=" "," ",IF('Fase Iniziale'!AB11="No"," ",IF('Fase Iniziale'!AB11="Si",IF(Scrutini!G11="6,0",6,Scrutini!G11))))</f>
        <v> </v>
      </c>
      <c r="I13" s="94" t="str">
        <f>IF('Fase Iniziale'!B11=" "," ",IF('Fase Iniziale'!AB11="No"," ",IF('Fase Iniziale'!AB11="Si",IF(Scrutini!H11="6,0",6,Scrutini!H11))))</f>
        <v> </v>
      </c>
      <c r="J13" s="94" t="str">
        <f>IF('Fase Iniziale'!B11=" "," ",IF('Fase Iniziale'!AB11="No"," ",IF('Fase Iniziale'!AB11="Si",IF(Scrutini!I11="6,0",6,Scrutini!I11))))</f>
        <v> </v>
      </c>
      <c r="K13" s="94" t="str">
        <f>IF('Fase Iniziale'!B11=" "," ",IF('Fase Iniziale'!AB11="No"," ",IF('Fase Iniziale'!AB11="Si",IF(Scrutini!J11="6,0",6,Scrutini!J11))))</f>
        <v> </v>
      </c>
      <c r="L13" s="94" t="str">
        <f>IF('Fase Iniziale'!B11=" "," ",IF('Fase Iniziale'!AB11="No"," ",IF('Fase Iniziale'!AB11="Si",IF(Scrutini!K11="6,0",6,Scrutini!K11))))</f>
        <v> </v>
      </c>
      <c r="M13" s="94" t="str">
        <f>Scrutini!O11</f>
        <v> </v>
      </c>
      <c r="N13" s="205" t="str">
        <f>IF('Fase Iniziale'!C11="m",IF('Fase Iniziale'!AB11="No",Formule!$L$11,IF('Fase Iniziale'!Z11&gt;0,Formule!$L$9,Formule!$L$7)),IF('Fase Iniziale'!C11=" "," ",IF('Fase Iniziale'!AB11="No",Formule!$L$12,IF('Fase Iniziale'!Z11&gt;0,Formule!$L$10,Formule!$L$8))))</f>
        <v> </v>
      </c>
      <c r="O13" s="94" t="str">
        <f>IF('Fase Iniziale'!AB11="No"," ",Credito!O12)</f>
        <v> </v>
      </c>
      <c r="P13" s="94" t="str">
        <f>'Fase Iniziale'!AA11</f>
        <v> </v>
      </c>
      <c r="Q13" s="95" t="str">
        <f>IF('Fase Iniziale'!B11=" "," ",SUM(O13:P13))</f>
        <v> </v>
      </c>
      <c r="R13" s="107"/>
      <c r="S13" s="92">
        <v>9</v>
      </c>
      <c r="T13" s="93" t="str">
        <f>Scrutini!B11</f>
        <v> </v>
      </c>
      <c r="U13" s="94" t="str">
        <f>IF('Fase Iniziale'!AB11="No"," ",IF('Fase Iniziale'!F11&lt;6,"X"," "))</f>
        <v> </v>
      </c>
      <c r="V13" s="94" t="str">
        <f>IF('Fase Iniziale'!AB11="No"," ",IF('Fase Iniziale'!H11&lt;6,"X"," "))</f>
        <v> </v>
      </c>
      <c r="W13" s="94" t="str">
        <f>IF('Fase Iniziale'!AB11="No"," ",IF('Fase Iniziale'!J11&lt;6,"X"," "))</f>
        <v> </v>
      </c>
      <c r="X13" s="94" t="str">
        <f>IF('Fase Iniziale'!AB11="No"," ",IF('Fase Iniziale'!L11&lt;6,"X"," "))</f>
        <v> </v>
      </c>
      <c r="Y13" s="94" t="str">
        <f>IF('Fase Iniziale'!AB11="No"," ",IF('Fase Iniziale'!N11&lt;6,"X"," "))</f>
        <v> </v>
      </c>
      <c r="Z13" s="94" t="str">
        <f>IF('Fase Iniziale'!AB11="No"," ",IF('Fase Iniziale'!P11&lt;6,"X"," "))</f>
        <v> </v>
      </c>
      <c r="AA13" s="96" t="str">
        <f>IF('Fase Iniziale'!AB11="No"," ",IF('Fase Iniziale'!R11&lt;6,"X"," "))</f>
        <v> </v>
      </c>
      <c r="AB13" s="94" t="str">
        <f>IF('Fase Iniziale'!AB11="No"," ",IF('Fase Iniziale'!T11&lt;6,"X"," "))</f>
        <v> </v>
      </c>
      <c r="AC13" s="94" t="str">
        <f>IF('Fase Iniziale'!AB11="No"," ",IF('Fase Iniziale'!V11&lt;6,"X"," "))</f>
        <v> </v>
      </c>
      <c r="AD13" s="253"/>
      <c r="AE13" s="254"/>
      <c r="AF13" s="255">
        <f>IF(Credito!AF12="Non Prom."," ",Credito!AF12)</f>
        <v>0</v>
      </c>
    </row>
    <row r="14" spans="1:32" ht="21" customHeight="1" thickBot="1">
      <c r="A14" s="97">
        <v>10</v>
      </c>
      <c r="B14" s="98" t="str">
        <f>Scrutini!B12</f>
        <v> </v>
      </c>
      <c r="C14" s="154" t="str">
        <f>IF('Fase Iniziale'!AB12="Si",'Fase Iniziale'!D12," ")</f>
        <v> </v>
      </c>
      <c r="D14" s="99" t="str">
        <f>IF('Fase Iniziale'!B12=" "," ",IF('Fase Iniziale'!AB12="No"," ",IF('Fase Iniziale'!AB12="Si",IF(Scrutini!C12="6,0",6,Scrutini!C12))))</f>
        <v> </v>
      </c>
      <c r="E14" s="99" t="str">
        <f>IF('Fase Iniziale'!B12=" "," ",IF('Fase Iniziale'!AB12="No"," ",IF('Fase Iniziale'!AB12="Si",IF(Scrutini!D12="6,0",6,Scrutini!D12))))</f>
        <v> </v>
      </c>
      <c r="F14" s="99" t="str">
        <f>IF('Fase Iniziale'!B12=" "," ",IF('Fase Iniziale'!AB12="No"," ",IF('Fase Iniziale'!AB12="Si",IF(Scrutini!E12="6,0",6,Scrutini!E12))))</f>
        <v> </v>
      </c>
      <c r="G14" s="99" t="str">
        <f>IF('Fase Iniziale'!B12=" "," ",IF('Fase Iniziale'!AB12="No"," ",IF('Fase Iniziale'!AB12="Si",IF(Scrutini!F12="6,0",6,Scrutini!F12))))</f>
        <v> </v>
      </c>
      <c r="H14" s="99" t="str">
        <f>IF('Fase Iniziale'!B12=" "," ",IF('Fase Iniziale'!AB12="No"," ",IF('Fase Iniziale'!AB12="Si",IF(Scrutini!G12="6,0",6,Scrutini!G12))))</f>
        <v> </v>
      </c>
      <c r="I14" s="99" t="str">
        <f>IF('Fase Iniziale'!B12=" "," ",IF('Fase Iniziale'!AB12="No"," ",IF('Fase Iniziale'!AB12="Si",IF(Scrutini!H12="6,0",6,Scrutini!H12))))</f>
        <v> </v>
      </c>
      <c r="J14" s="99" t="str">
        <f>IF('Fase Iniziale'!B12=" "," ",IF('Fase Iniziale'!AB12="No"," ",IF('Fase Iniziale'!AB12="Si",IF(Scrutini!I12="6,0",6,Scrutini!I12))))</f>
        <v> </v>
      </c>
      <c r="K14" s="99" t="str">
        <f>IF('Fase Iniziale'!B12=" "," ",IF('Fase Iniziale'!AB12="No"," ",IF('Fase Iniziale'!AB12="Si",IF(Scrutini!J12="6,0",6,Scrutini!J12))))</f>
        <v> </v>
      </c>
      <c r="L14" s="99" t="str">
        <f>IF('Fase Iniziale'!B12=" "," ",IF('Fase Iniziale'!AB12="No"," ",IF('Fase Iniziale'!AB12="Si",IF(Scrutini!K12="6,0",6,Scrutini!K12))))</f>
        <v> </v>
      </c>
      <c r="M14" s="99" t="str">
        <f>Scrutini!O12</f>
        <v> </v>
      </c>
      <c r="N14" s="207" t="str">
        <f>IF('Fase Iniziale'!C12="m",IF('Fase Iniziale'!AB12="No",Formule!$L$11,IF('Fase Iniziale'!Z12&gt;0,Formule!$L$9,Formule!$L$7)),IF('Fase Iniziale'!C12=" "," ",IF('Fase Iniziale'!AB12="No",Formule!$L$12,IF('Fase Iniziale'!Z12&gt;0,Formule!$L$10,Formule!$L$8))))</f>
        <v> </v>
      </c>
      <c r="O14" s="99" t="str">
        <f>IF('Fase Iniziale'!AB12="No"," ",Credito!O13)</f>
        <v> </v>
      </c>
      <c r="P14" s="99" t="str">
        <f>'Fase Iniziale'!AA12</f>
        <v> </v>
      </c>
      <c r="Q14" s="100" t="str">
        <f>IF('Fase Iniziale'!B12=" "," ",SUM(O14:P14))</f>
        <v> </v>
      </c>
      <c r="R14" s="107"/>
      <c r="S14" s="97">
        <v>10</v>
      </c>
      <c r="T14" s="98" t="str">
        <f>Scrutini!B12</f>
        <v> </v>
      </c>
      <c r="U14" s="99" t="str">
        <f>IF('Fase Iniziale'!AB12="No"," ",IF('Fase Iniziale'!F12&lt;6,"X"," "))</f>
        <v> </v>
      </c>
      <c r="V14" s="99" t="str">
        <f>IF('Fase Iniziale'!AB12="No"," ",IF('Fase Iniziale'!H12&lt;6,"X"," "))</f>
        <v> </v>
      </c>
      <c r="W14" s="99" t="str">
        <f>IF('Fase Iniziale'!AB12="No"," ",IF('Fase Iniziale'!J12&lt;6,"X"," "))</f>
        <v> </v>
      </c>
      <c r="X14" s="99" t="str">
        <f>IF('Fase Iniziale'!AB12="No"," ",IF('Fase Iniziale'!L12&lt;6,"X"," "))</f>
        <v> </v>
      </c>
      <c r="Y14" s="99" t="str">
        <f>IF('Fase Iniziale'!AB12="No"," ",IF('Fase Iniziale'!N12&lt;6,"X"," "))</f>
        <v> </v>
      </c>
      <c r="Z14" s="99" t="str">
        <f>IF('Fase Iniziale'!AB12="No"," ",IF('Fase Iniziale'!P12&lt;6,"X"," "))</f>
        <v> </v>
      </c>
      <c r="AA14" s="101" t="str">
        <f>IF('Fase Iniziale'!AB12="No"," ",IF('Fase Iniziale'!R12&lt;6,"X"," "))</f>
        <v> </v>
      </c>
      <c r="AB14" s="99" t="str">
        <f>IF('Fase Iniziale'!AB12="No"," ",IF('Fase Iniziale'!T12&lt;6,"X"," "))</f>
        <v> </v>
      </c>
      <c r="AC14" s="99" t="str">
        <f>IF('Fase Iniziale'!AB12="No"," ",IF('Fase Iniziale'!V12&lt;6,"X"," "))</f>
        <v> </v>
      </c>
      <c r="AD14" s="259"/>
      <c r="AE14" s="260"/>
      <c r="AF14" s="261">
        <f>IF(Credito!AF13="Non Prom."," ",Credito!AF13)</f>
        <v>0</v>
      </c>
    </row>
    <row r="15" spans="1:32" ht="21" customHeight="1">
      <c r="A15" s="87">
        <v>11</v>
      </c>
      <c r="B15" s="88" t="str">
        <f>Scrutini!B13</f>
        <v> </v>
      </c>
      <c r="C15" s="89" t="str">
        <f>IF('Fase Iniziale'!AB13="Si",'Fase Iniziale'!D13," ")</f>
        <v> </v>
      </c>
      <c r="D15" s="90" t="str">
        <f>IF('Fase Iniziale'!B13=" "," ",IF('Fase Iniziale'!AB13="No"," ",IF('Fase Iniziale'!AB13="Si",IF(Scrutini!C13="6,0",6,Scrutini!C13))))</f>
        <v> </v>
      </c>
      <c r="E15" s="90" t="str">
        <f>IF('Fase Iniziale'!B13=" "," ",IF('Fase Iniziale'!AB13="No"," ",IF('Fase Iniziale'!AB13="Si",IF(Scrutini!D13="6,0",6,Scrutini!D13))))</f>
        <v> </v>
      </c>
      <c r="F15" s="90" t="str">
        <f>IF('Fase Iniziale'!B13=" "," ",IF('Fase Iniziale'!AB13="No"," ",IF('Fase Iniziale'!AB13="Si",IF(Scrutini!E13="6,0",6,Scrutini!E13))))</f>
        <v> </v>
      </c>
      <c r="G15" s="90" t="str">
        <f>IF('Fase Iniziale'!B13=" "," ",IF('Fase Iniziale'!AB13="No"," ",IF('Fase Iniziale'!AB13="Si",IF(Scrutini!F13="6,0",6,Scrutini!F13))))</f>
        <v> </v>
      </c>
      <c r="H15" s="90" t="str">
        <f>IF('Fase Iniziale'!B13=" "," ",IF('Fase Iniziale'!AB13="No"," ",IF('Fase Iniziale'!AB13="Si",IF(Scrutini!G13="6,0",6,Scrutini!G13))))</f>
        <v> </v>
      </c>
      <c r="I15" s="90" t="str">
        <f>IF('Fase Iniziale'!B13=" "," ",IF('Fase Iniziale'!AB13="No"," ",IF('Fase Iniziale'!AB13="Si",IF(Scrutini!H13="6,0",6,Scrutini!H13))))</f>
        <v> </v>
      </c>
      <c r="J15" s="90" t="str">
        <f>IF('Fase Iniziale'!B13=" "," ",IF('Fase Iniziale'!AB13="No"," ",IF('Fase Iniziale'!AB13="Si",IF(Scrutini!I13="6,0",6,Scrutini!I13))))</f>
        <v> </v>
      </c>
      <c r="K15" s="90" t="str">
        <f>IF('Fase Iniziale'!B13=" "," ",IF('Fase Iniziale'!AB13="No"," ",IF('Fase Iniziale'!AB13="Si",IF(Scrutini!J13="6,0",6,Scrutini!J13))))</f>
        <v> </v>
      </c>
      <c r="L15" s="90" t="str">
        <f>IF('Fase Iniziale'!B13=" "," ",IF('Fase Iniziale'!AB13="No"," ",IF('Fase Iniziale'!AB13="Si",IF(Scrutini!K13="6,0",6,Scrutini!K13))))</f>
        <v> </v>
      </c>
      <c r="M15" s="90" t="str">
        <f>Scrutini!O13</f>
        <v> </v>
      </c>
      <c r="N15" s="204" t="str">
        <f>IF('Fase Iniziale'!C13="m",IF('Fase Iniziale'!AB13="No",Formule!$L$11,IF('Fase Iniziale'!Z13&gt;0,Formule!$L$9,Formule!$L$7)),IF('Fase Iniziale'!C13=" "," ",IF('Fase Iniziale'!AB13="No",Formule!$L$12,IF('Fase Iniziale'!Z13&gt;0,Formule!$L$10,Formule!$L$8))))</f>
        <v> </v>
      </c>
      <c r="O15" s="90" t="str">
        <f>IF('Fase Iniziale'!AB13="No"," ",Credito!O14)</f>
        <v> </v>
      </c>
      <c r="P15" s="90" t="str">
        <f>'Fase Iniziale'!AA13</f>
        <v> </v>
      </c>
      <c r="Q15" s="91" t="str">
        <f>IF('Fase Iniziale'!B13=" "," ",SUM(O15:P15))</f>
        <v> </v>
      </c>
      <c r="R15" s="107"/>
      <c r="S15" s="87">
        <v>11</v>
      </c>
      <c r="T15" s="88" t="str">
        <f>Scrutini!B13</f>
        <v> </v>
      </c>
      <c r="U15" s="90" t="str">
        <f>IF('Fase Iniziale'!AB13="No"," ",IF('Fase Iniziale'!F13&lt;6,"X"," "))</f>
        <v> </v>
      </c>
      <c r="V15" s="90" t="str">
        <f>IF('Fase Iniziale'!AB13="No"," ",IF('Fase Iniziale'!H13&lt;6,"X"," "))</f>
        <v> </v>
      </c>
      <c r="W15" s="90" t="str">
        <f>IF('Fase Iniziale'!AB13="No"," ",IF('Fase Iniziale'!J13&lt;6,"X"," "))</f>
        <v> </v>
      </c>
      <c r="X15" s="90" t="str">
        <f>IF('Fase Iniziale'!AB13="No"," ",IF('Fase Iniziale'!L13&lt;6,"X"," "))</f>
        <v> </v>
      </c>
      <c r="Y15" s="90" t="str">
        <f>IF('Fase Iniziale'!AB13="No"," ",IF('Fase Iniziale'!N13&lt;6,"X"," "))</f>
        <v> </v>
      </c>
      <c r="Z15" s="90" t="str">
        <f>IF('Fase Iniziale'!AB13="No"," ",IF('Fase Iniziale'!P13&lt;6,"X"," "))</f>
        <v> </v>
      </c>
      <c r="AA15" s="90" t="str">
        <f>IF('Fase Iniziale'!AB13="No"," ",IF('Fase Iniziale'!R13&lt;6,"X"," "))</f>
        <v> </v>
      </c>
      <c r="AB15" s="90" t="str">
        <f>IF('Fase Iniziale'!AB13="No"," ",IF('Fase Iniziale'!T13&lt;6,"X"," "))</f>
        <v> </v>
      </c>
      <c r="AC15" s="90" t="str">
        <f>IF('Fase Iniziale'!AB13="No"," ",IF('Fase Iniziale'!V13&lt;6,"X"," "))</f>
        <v> </v>
      </c>
      <c r="AD15" s="262"/>
      <c r="AE15" s="263"/>
      <c r="AF15" s="264">
        <f>IF(Credito!AF14="Non Prom."," ",Credito!AF14)</f>
        <v>0</v>
      </c>
    </row>
    <row r="16" spans="1:32" ht="21" customHeight="1">
      <c r="A16" s="92">
        <v>12</v>
      </c>
      <c r="B16" s="93" t="str">
        <f>Scrutini!B14</f>
        <v> </v>
      </c>
      <c r="C16" s="153" t="str">
        <f>IF('Fase Iniziale'!AB14="Si",'Fase Iniziale'!D14," ")</f>
        <v> </v>
      </c>
      <c r="D16" s="94" t="str">
        <f>IF('Fase Iniziale'!B14=" "," ",IF('Fase Iniziale'!AB14="No"," ",IF('Fase Iniziale'!AB14="Si",IF(Scrutini!C14="6,0",6,Scrutini!C14))))</f>
        <v> </v>
      </c>
      <c r="E16" s="94" t="str">
        <f>IF('Fase Iniziale'!B14=" "," ",IF('Fase Iniziale'!AB14="No"," ",IF('Fase Iniziale'!AB14="Si",IF(Scrutini!D14="6,0",6,Scrutini!D14))))</f>
        <v> </v>
      </c>
      <c r="F16" s="94" t="str">
        <f>IF('Fase Iniziale'!B14=" "," ",IF('Fase Iniziale'!AB14="No"," ",IF('Fase Iniziale'!AB14="Si",IF(Scrutini!E14="6,0",6,Scrutini!E14))))</f>
        <v> </v>
      </c>
      <c r="G16" s="94" t="str">
        <f>IF('Fase Iniziale'!B14=" "," ",IF('Fase Iniziale'!AB14="No"," ",IF('Fase Iniziale'!AB14="Si",IF(Scrutini!F14="6,0",6,Scrutini!F14))))</f>
        <v> </v>
      </c>
      <c r="H16" s="94" t="str">
        <f>IF('Fase Iniziale'!B14=" "," ",IF('Fase Iniziale'!AB14="No"," ",IF('Fase Iniziale'!AB14="Si",IF(Scrutini!G14="6,0",6,Scrutini!G14))))</f>
        <v> </v>
      </c>
      <c r="I16" s="94" t="str">
        <f>IF('Fase Iniziale'!B14=" "," ",IF('Fase Iniziale'!AB14="No"," ",IF('Fase Iniziale'!AB14="Si",IF(Scrutini!H14="6,0",6,Scrutini!H14))))</f>
        <v> </v>
      </c>
      <c r="J16" s="94" t="str">
        <f>IF('Fase Iniziale'!B14=" "," ",IF('Fase Iniziale'!AB14="No"," ",IF('Fase Iniziale'!AB14="Si",IF(Scrutini!I14="6,0",6,Scrutini!I14))))</f>
        <v> </v>
      </c>
      <c r="K16" s="94" t="str">
        <f>IF('Fase Iniziale'!B14=" "," ",IF('Fase Iniziale'!AB14="No"," ",IF('Fase Iniziale'!AB14="Si",IF(Scrutini!J14="6,0",6,Scrutini!J14))))</f>
        <v> </v>
      </c>
      <c r="L16" s="94" t="str">
        <f>IF('Fase Iniziale'!B14=" "," ",IF('Fase Iniziale'!AB14="No"," ",IF('Fase Iniziale'!AB14="Si",IF(Scrutini!K14="6,0",6,Scrutini!K14))))</f>
        <v> </v>
      </c>
      <c r="M16" s="94" t="str">
        <f>Scrutini!O14</f>
        <v> </v>
      </c>
      <c r="N16" s="205" t="str">
        <f>IF('Fase Iniziale'!C14="m",IF('Fase Iniziale'!AB14="No",Formule!$L$11,IF('Fase Iniziale'!Z14&gt;0,Formule!$L$9,Formule!$L$7)),IF('Fase Iniziale'!C14=" "," ",IF('Fase Iniziale'!AB14="No",Formule!$L$12,IF('Fase Iniziale'!Z14&gt;0,Formule!$L$10,Formule!$L$8))))</f>
        <v> </v>
      </c>
      <c r="O16" s="94" t="str">
        <f>IF('Fase Iniziale'!AB14="No"," ",Credito!O15)</f>
        <v> </v>
      </c>
      <c r="P16" s="94" t="str">
        <f>'Fase Iniziale'!AA14</f>
        <v> </v>
      </c>
      <c r="Q16" s="95" t="str">
        <f>IF('Fase Iniziale'!B14=" "," ",SUM(O16:P16))</f>
        <v> </v>
      </c>
      <c r="R16" s="107"/>
      <c r="S16" s="92">
        <v>12</v>
      </c>
      <c r="T16" s="93" t="str">
        <f>Scrutini!B14</f>
        <v> </v>
      </c>
      <c r="U16" s="94" t="str">
        <f>IF('Fase Iniziale'!AB14="No"," ",IF('Fase Iniziale'!F14&lt;6,"X"," "))</f>
        <v> </v>
      </c>
      <c r="V16" s="94" t="str">
        <f>IF('Fase Iniziale'!AB14="No"," ",IF('Fase Iniziale'!H14&lt;6,"X"," "))</f>
        <v> </v>
      </c>
      <c r="W16" s="94" t="str">
        <f>IF('Fase Iniziale'!AB14="No"," ",IF('Fase Iniziale'!J14&lt;6,"X"," "))</f>
        <v> </v>
      </c>
      <c r="X16" s="94" t="str">
        <f>IF('Fase Iniziale'!AB14="No"," ",IF('Fase Iniziale'!L14&lt;6,"X"," "))</f>
        <v> </v>
      </c>
      <c r="Y16" s="94" t="str">
        <f>IF('Fase Iniziale'!AB14="No"," ",IF('Fase Iniziale'!N14&lt;6,"X"," "))</f>
        <v> </v>
      </c>
      <c r="Z16" s="94" t="str">
        <f>IF('Fase Iniziale'!AB14="No"," ",IF('Fase Iniziale'!P14&lt;6,"X"," "))</f>
        <v> </v>
      </c>
      <c r="AA16" s="96" t="str">
        <f>IF('Fase Iniziale'!AB14="No"," ",IF('Fase Iniziale'!R14&lt;6,"X"," "))</f>
        <v> </v>
      </c>
      <c r="AB16" s="94" t="str">
        <f>IF('Fase Iniziale'!AB14="No"," ",IF('Fase Iniziale'!T14&lt;6,"X"," "))</f>
        <v> </v>
      </c>
      <c r="AC16" s="94" t="str">
        <f>IF('Fase Iniziale'!AB14="No"," ",IF('Fase Iniziale'!V14&lt;6,"X"," "))</f>
        <v> </v>
      </c>
      <c r="AD16" s="253"/>
      <c r="AE16" s="254"/>
      <c r="AF16" s="255">
        <f>IF(Credito!AF15="Non Prom."," ",Credito!AF15)</f>
        <v>0</v>
      </c>
    </row>
    <row r="17" spans="1:32" ht="21" customHeight="1">
      <c r="A17" s="92">
        <v>13</v>
      </c>
      <c r="B17" s="93" t="str">
        <f>Scrutini!B15</f>
        <v> </v>
      </c>
      <c r="C17" s="153" t="str">
        <f>IF('Fase Iniziale'!AB15="Si",'Fase Iniziale'!D15," ")</f>
        <v> </v>
      </c>
      <c r="D17" s="94" t="str">
        <f>IF('Fase Iniziale'!B15=" "," ",IF('Fase Iniziale'!AB15="No"," ",IF('Fase Iniziale'!AB15="Si",IF(Scrutini!C15="6,0",6,Scrutini!C15))))</f>
        <v> </v>
      </c>
      <c r="E17" s="94" t="str">
        <f>IF('Fase Iniziale'!B15=" "," ",IF('Fase Iniziale'!AB15="No"," ",IF('Fase Iniziale'!AB15="Si",IF(Scrutini!D15="6,0",6,Scrutini!D15))))</f>
        <v> </v>
      </c>
      <c r="F17" s="94" t="str">
        <f>IF('Fase Iniziale'!B15=" "," ",IF('Fase Iniziale'!AB15="No"," ",IF('Fase Iniziale'!AB15="Si",IF(Scrutini!E15="6,0",6,Scrutini!E15))))</f>
        <v> </v>
      </c>
      <c r="G17" s="94" t="str">
        <f>IF('Fase Iniziale'!B15=" "," ",IF('Fase Iniziale'!AB15="No"," ",IF('Fase Iniziale'!AB15="Si",IF(Scrutini!F15="6,0",6,Scrutini!F15))))</f>
        <v> </v>
      </c>
      <c r="H17" s="94" t="str">
        <f>IF('Fase Iniziale'!B15=" "," ",IF('Fase Iniziale'!AB15="No"," ",IF('Fase Iniziale'!AB15="Si",IF(Scrutini!G15="6,0",6,Scrutini!G15))))</f>
        <v> </v>
      </c>
      <c r="I17" s="94" t="str">
        <f>IF('Fase Iniziale'!B15=" "," ",IF('Fase Iniziale'!AB15="No"," ",IF('Fase Iniziale'!AB15="Si",IF(Scrutini!H15="6,0",6,Scrutini!H15))))</f>
        <v> </v>
      </c>
      <c r="J17" s="94" t="str">
        <f>IF('Fase Iniziale'!B15=" "," ",IF('Fase Iniziale'!AB15="No"," ",IF('Fase Iniziale'!AB15="Si",IF(Scrutini!I15="6,0",6,Scrutini!I15))))</f>
        <v> </v>
      </c>
      <c r="K17" s="94" t="str">
        <f>IF('Fase Iniziale'!B15=" "," ",IF('Fase Iniziale'!AB15="No"," ",IF('Fase Iniziale'!AB15="Si",IF(Scrutini!J15="6,0",6,Scrutini!J15))))</f>
        <v> </v>
      </c>
      <c r="L17" s="94" t="str">
        <f>IF('Fase Iniziale'!B15=" "," ",IF('Fase Iniziale'!AB15="No"," ",IF('Fase Iniziale'!AB15="Si",IF(Scrutini!K15="6,0",6,Scrutini!K15))))</f>
        <v> </v>
      </c>
      <c r="M17" s="94" t="str">
        <f>Scrutini!O15</f>
        <v> </v>
      </c>
      <c r="N17" s="205" t="str">
        <f>IF('Fase Iniziale'!C15="m",IF('Fase Iniziale'!AB15="No",Formule!$L$11,IF('Fase Iniziale'!Z15&gt;0,Formule!$L$9,Formule!$L$7)),IF('Fase Iniziale'!C15=" "," ",IF('Fase Iniziale'!AB15="No",Formule!$L$12,IF('Fase Iniziale'!Z15&gt;0,Formule!$L$10,Formule!$L$8))))</f>
        <v> </v>
      </c>
      <c r="O17" s="94" t="str">
        <f>IF('Fase Iniziale'!AB15="No"," ",Credito!O16)</f>
        <v> </v>
      </c>
      <c r="P17" s="94" t="str">
        <f>'Fase Iniziale'!AA15</f>
        <v> </v>
      </c>
      <c r="Q17" s="95" t="str">
        <f>IF('Fase Iniziale'!B15=" "," ",SUM(O17:P17))</f>
        <v> </v>
      </c>
      <c r="R17" s="107"/>
      <c r="S17" s="92">
        <v>13</v>
      </c>
      <c r="T17" s="93" t="str">
        <f>Scrutini!B15</f>
        <v> </v>
      </c>
      <c r="U17" s="94" t="str">
        <f>IF('Fase Iniziale'!AB15="No"," ",IF('Fase Iniziale'!F15&lt;6,"X"," "))</f>
        <v> </v>
      </c>
      <c r="V17" s="94" t="str">
        <f>IF('Fase Iniziale'!AB15="No"," ",IF('Fase Iniziale'!H15&lt;6,"X"," "))</f>
        <v> </v>
      </c>
      <c r="W17" s="94" t="str">
        <f>IF('Fase Iniziale'!AB15="No"," ",IF('Fase Iniziale'!J15&lt;6,"X"," "))</f>
        <v> </v>
      </c>
      <c r="X17" s="94" t="str">
        <f>IF('Fase Iniziale'!AB15="No"," ",IF('Fase Iniziale'!L15&lt;6,"X"," "))</f>
        <v> </v>
      </c>
      <c r="Y17" s="94" t="str">
        <f>IF('Fase Iniziale'!AB15="No"," ",IF('Fase Iniziale'!N15&lt;6,"X"," "))</f>
        <v> </v>
      </c>
      <c r="Z17" s="94" t="str">
        <f>IF('Fase Iniziale'!AB15="No"," ",IF('Fase Iniziale'!P15&lt;6,"X"," "))</f>
        <v> </v>
      </c>
      <c r="AA17" s="96" t="str">
        <f>IF('Fase Iniziale'!AB15="No"," ",IF('Fase Iniziale'!R15&lt;6,"X"," "))</f>
        <v> </v>
      </c>
      <c r="AB17" s="94" t="str">
        <f>IF('Fase Iniziale'!AB15="No"," ",IF('Fase Iniziale'!T15&lt;6,"X"," "))</f>
        <v> </v>
      </c>
      <c r="AC17" s="94" t="str">
        <f>IF('Fase Iniziale'!AB15="No"," ",IF('Fase Iniziale'!V15&lt;6,"X"," "))</f>
        <v> </v>
      </c>
      <c r="AD17" s="253"/>
      <c r="AE17" s="254"/>
      <c r="AF17" s="255">
        <f>IF(Credito!AF16="Non Prom."," ",Credito!AF16)</f>
        <v>0</v>
      </c>
    </row>
    <row r="18" spans="1:32" ht="21" customHeight="1">
      <c r="A18" s="92">
        <v>14</v>
      </c>
      <c r="B18" s="93" t="str">
        <f>Scrutini!B16</f>
        <v> </v>
      </c>
      <c r="C18" s="153" t="str">
        <f>IF('Fase Iniziale'!AB16="Si",'Fase Iniziale'!D16," ")</f>
        <v> </v>
      </c>
      <c r="D18" s="94" t="str">
        <f>IF('Fase Iniziale'!B16=" "," ",IF('Fase Iniziale'!AB16="No"," ",IF('Fase Iniziale'!AB16="Si",IF(Scrutini!C16="6,0",6,Scrutini!C16))))</f>
        <v> </v>
      </c>
      <c r="E18" s="94" t="str">
        <f>IF('Fase Iniziale'!B16=" "," ",IF('Fase Iniziale'!AB16="No"," ",IF('Fase Iniziale'!AB16="Si",IF(Scrutini!D16="6,0",6,Scrutini!D16))))</f>
        <v> </v>
      </c>
      <c r="F18" s="94" t="str">
        <f>IF('Fase Iniziale'!B16=" "," ",IF('Fase Iniziale'!AB16="No"," ",IF('Fase Iniziale'!AB16="Si",IF(Scrutini!E16="6,0",6,Scrutini!E16))))</f>
        <v> </v>
      </c>
      <c r="G18" s="94" t="str">
        <f>IF('Fase Iniziale'!B16=" "," ",IF('Fase Iniziale'!AB16="No"," ",IF('Fase Iniziale'!AB16="Si",IF(Scrutini!F16="6,0",6,Scrutini!F16))))</f>
        <v> </v>
      </c>
      <c r="H18" s="94" t="str">
        <f>IF('Fase Iniziale'!B16=" "," ",IF('Fase Iniziale'!AB16="No"," ",IF('Fase Iniziale'!AB16="Si",IF(Scrutini!G16="6,0",6,Scrutini!G16))))</f>
        <v> </v>
      </c>
      <c r="I18" s="94" t="str">
        <f>IF('Fase Iniziale'!B16=" "," ",IF('Fase Iniziale'!AB16="No"," ",IF('Fase Iniziale'!AB16="Si",IF(Scrutini!H16="6,0",6,Scrutini!H16))))</f>
        <v> </v>
      </c>
      <c r="J18" s="94" t="str">
        <f>IF('Fase Iniziale'!B16=" "," ",IF('Fase Iniziale'!AB16="No"," ",IF('Fase Iniziale'!AB16="Si",IF(Scrutini!I16="6,0",6,Scrutini!I16))))</f>
        <v> </v>
      </c>
      <c r="K18" s="94" t="str">
        <f>IF('Fase Iniziale'!B16=" "," ",IF('Fase Iniziale'!AB16="No"," ",IF('Fase Iniziale'!AB16="Si",IF(Scrutini!J16="6,0",6,Scrutini!J16))))</f>
        <v> </v>
      </c>
      <c r="L18" s="94" t="str">
        <f>IF('Fase Iniziale'!B16=" "," ",IF('Fase Iniziale'!AB16="No"," ",IF('Fase Iniziale'!AB16="Si",IF(Scrutini!K16="6,0",6,Scrutini!K16))))</f>
        <v> </v>
      </c>
      <c r="M18" s="94" t="str">
        <f>Scrutini!O16</f>
        <v> </v>
      </c>
      <c r="N18" s="205" t="str">
        <f>IF('Fase Iniziale'!C16="m",IF('Fase Iniziale'!AB16="No",Formule!$L$11,IF('Fase Iniziale'!Z16&gt;0,Formule!$L$9,Formule!$L$7)),IF('Fase Iniziale'!C16=" "," ",IF('Fase Iniziale'!AB16="No",Formule!$L$12,IF('Fase Iniziale'!Z16&gt;0,Formule!$L$10,Formule!$L$8))))</f>
        <v> </v>
      </c>
      <c r="O18" s="94" t="str">
        <f>IF('Fase Iniziale'!AB16="No"," ",Credito!O17)</f>
        <v> </v>
      </c>
      <c r="P18" s="94" t="str">
        <f>'Fase Iniziale'!AA16</f>
        <v> </v>
      </c>
      <c r="Q18" s="95" t="str">
        <f>IF('Fase Iniziale'!B16=" "," ",SUM(O18:P18))</f>
        <v> </v>
      </c>
      <c r="R18" s="107"/>
      <c r="S18" s="92">
        <v>14</v>
      </c>
      <c r="T18" s="93" t="str">
        <f>Scrutini!B16</f>
        <v> </v>
      </c>
      <c r="U18" s="94" t="str">
        <f>IF('Fase Iniziale'!AB16="No"," ",IF('Fase Iniziale'!F16&lt;6,"X"," "))</f>
        <v> </v>
      </c>
      <c r="V18" s="94" t="str">
        <f>IF('Fase Iniziale'!AB16="No"," ",IF('Fase Iniziale'!H16&lt;6,"X"," "))</f>
        <v> </v>
      </c>
      <c r="W18" s="94" t="str">
        <f>IF('Fase Iniziale'!AB16="No"," ",IF('Fase Iniziale'!J16&lt;6,"X"," "))</f>
        <v> </v>
      </c>
      <c r="X18" s="94" t="str">
        <f>IF('Fase Iniziale'!AB16="No"," ",IF('Fase Iniziale'!L16&lt;6,"X"," "))</f>
        <v> </v>
      </c>
      <c r="Y18" s="94" t="str">
        <f>IF('Fase Iniziale'!AB16="No"," ",IF('Fase Iniziale'!N16&lt;6,"X"," "))</f>
        <v> </v>
      </c>
      <c r="Z18" s="94" t="str">
        <f>IF('Fase Iniziale'!AB16="No"," ",IF('Fase Iniziale'!P16&lt;6,"X"," "))</f>
        <v> </v>
      </c>
      <c r="AA18" s="96" t="str">
        <f>IF('Fase Iniziale'!AB16="No"," ",IF('Fase Iniziale'!R16&lt;6,"X"," "))</f>
        <v> </v>
      </c>
      <c r="AB18" s="94" t="str">
        <f>IF('Fase Iniziale'!AB16="No"," ",IF('Fase Iniziale'!T16&lt;6,"X"," "))</f>
        <v> </v>
      </c>
      <c r="AC18" s="94" t="str">
        <f>IF('Fase Iniziale'!AB16="No"," ",IF('Fase Iniziale'!V16&lt;6,"X"," "))</f>
        <v> </v>
      </c>
      <c r="AD18" s="253"/>
      <c r="AE18" s="254"/>
      <c r="AF18" s="255">
        <f>IF(Credito!AF17="Non Prom."," ",Credito!AF17)</f>
        <v>0</v>
      </c>
    </row>
    <row r="19" spans="1:32" ht="21" customHeight="1" thickBot="1">
      <c r="A19" s="97">
        <v>15</v>
      </c>
      <c r="B19" s="98" t="str">
        <f>Scrutini!B17</f>
        <v> </v>
      </c>
      <c r="C19" s="154" t="str">
        <f>IF('Fase Iniziale'!AB17="Si",'Fase Iniziale'!D17," ")</f>
        <v> </v>
      </c>
      <c r="D19" s="99" t="str">
        <f>IF('Fase Iniziale'!B17=" "," ",IF('Fase Iniziale'!AB17="No"," ",IF('Fase Iniziale'!AB17="Si",IF(Scrutini!C17="6,0",6,Scrutini!C17))))</f>
        <v> </v>
      </c>
      <c r="E19" s="99" t="str">
        <f>IF('Fase Iniziale'!B17=" "," ",IF('Fase Iniziale'!AB17="No"," ",IF('Fase Iniziale'!AB17="Si",IF(Scrutini!D17="6,0",6,Scrutini!D17))))</f>
        <v> </v>
      </c>
      <c r="F19" s="99" t="str">
        <f>IF('Fase Iniziale'!B17=" "," ",IF('Fase Iniziale'!AB17="No"," ",IF('Fase Iniziale'!AB17="Si",IF(Scrutini!E17="6,0",6,Scrutini!E17))))</f>
        <v> </v>
      </c>
      <c r="G19" s="99" t="str">
        <f>IF('Fase Iniziale'!B17=" "," ",IF('Fase Iniziale'!AB17="No"," ",IF('Fase Iniziale'!AB17="Si",IF(Scrutini!F17="6,0",6,Scrutini!F17))))</f>
        <v> </v>
      </c>
      <c r="H19" s="99" t="str">
        <f>IF('Fase Iniziale'!B17=" "," ",IF('Fase Iniziale'!AB17="No"," ",IF('Fase Iniziale'!AB17="Si",IF(Scrutini!G17="6,0",6,Scrutini!G17))))</f>
        <v> </v>
      </c>
      <c r="I19" s="99" t="str">
        <f>IF('Fase Iniziale'!B17=" "," ",IF('Fase Iniziale'!AB17="No"," ",IF('Fase Iniziale'!AB17="Si",IF(Scrutini!H17="6,0",6,Scrutini!H17))))</f>
        <v> </v>
      </c>
      <c r="J19" s="99" t="str">
        <f>IF('Fase Iniziale'!B17=" "," ",IF('Fase Iniziale'!AB17="No"," ",IF('Fase Iniziale'!AB17="Si",IF(Scrutini!I17="6,0",6,Scrutini!I17))))</f>
        <v> </v>
      </c>
      <c r="K19" s="99" t="str">
        <f>IF('Fase Iniziale'!B17=" "," ",IF('Fase Iniziale'!AB17="No"," ",IF('Fase Iniziale'!AB17="Si",IF(Scrutini!J17="6,0",6,Scrutini!J17))))</f>
        <v> </v>
      </c>
      <c r="L19" s="99" t="str">
        <f>IF('Fase Iniziale'!B17=" "," ",IF('Fase Iniziale'!AB17="No"," ",IF('Fase Iniziale'!AB17="Si",IF(Scrutini!K17="6,0",6,Scrutini!K17))))</f>
        <v> </v>
      </c>
      <c r="M19" s="99" t="str">
        <f>Scrutini!O17</f>
        <v> </v>
      </c>
      <c r="N19" s="207" t="str">
        <f>IF('Fase Iniziale'!C17="m",IF('Fase Iniziale'!AB17="No",Formule!$L$11,IF('Fase Iniziale'!Z17&gt;0,Formule!$L$9,Formule!$L$7)),IF('Fase Iniziale'!C17=" "," ",IF('Fase Iniziale'!AB17="No",Formule!$L$12,IF('Fase Iniziale'!Z17&gt;0,Formule!$L$10,Formule!$L$8))))</f>
        <v> </v>
      </c>
      <c r="O19" s="99" t="str">
        <f>IF('Fase Iniziale'!AB17="No"," ",Credito!O18)</f>
        <v> </v>
      </c>
      <c r="P19" s="99" t="str">
        <f>'Fase Iniziale'!AA17</f>
        <v> </v>
      </c>
      <c r="Q19" s="100" t="str">
        <f>IF('Fase Iniziale'!B17=" "," ",SUM(O19:P19))</f>
        <v> </v>
      </c>
      <c r="R19" s="107"/>
      <c r="S19" s="97">
        <v>15</v>
      </c>
      <c r="T19" s="98" t="str">
        <f>Scrutini!B17</f>
        <v> </v>
      </c>
      <c r="U19" s="99" t="str">
        <f>IF('Fase Iniziale'!AB17="No"," ",IF('Fase Iniziale'!F17&lt;6,"X"," "))</f>
        <v> </v>
      </c>
      <c r="V19" s="99" t="str">
        <f>IF('Fase Iniziale'!AB17="No"," ",IF('Fase Iniziale'!H17&lt;6,"X"," "))</f>
        <v> </v>
      </c>
      <c r="W19" s="99" t="str">
        <f>IF('Fase Iniziale'!AB17="No"," ",IF('Fase Iniziale'!J17&lt;6,"X"," "))</f>
        <v> </v>
      </c>
      <c r="X19" s="99" t="str">
        <f>IF('Fase Iniziale'!AB17="No"," ",IF('Fase Iniziale'!L17&lt;6,"X"," "))</f>
        <v> </v>
      </c>
      <c r="Y19" s="99" t="str">
        <f>IF('Fase Iniziale'!AB17="No"," ",IF('Fase Iniziale'!N17&lt;6,"X"," "))</f>
        <v> </v>
      </c>
      <c r="Z19" s="99" t="str">
        <f>IF('Fase Iniziale'!AB17="No"," ",IF('Fase Iniziale'!P17&lt;6,"X"," "))</f>
        <v> </v>
      </c>
      <c r="AA19" s="101" t="str">
        <f>IF('Fase Iniziale'!AB17="No"," ",IF('Fase Iniziale'!R17&lt;6,"X"," "))</f>
        <v> </v>
      </c>
      <c r="AB19" s="99" t="str">
        <f>IF('Fase Iniziale'!AB17="No"," ",IF('Fase Iniziale'!T17&lt;6,"X"," "))</f>
        <v> </v>
      </c>
      <c r="AC19" s="99" t="str">
        <f>IF('Fase Iniziale'!AB17="No"," ",IF('Fase Iniziale'!V17&lt;6,"X"," "))</f>
        <v> </v>
      </c>
      <c r="AD19" s="259"/>
      <c r="AE19" s="260"/>
      <c r="AF19" s="261">
        <f>IF(Credito!AF18="Non Prom."," ",Credito!AF18)</f>
        <v>0</v>
      </c>
    </row>
    <row r="20" spans="1:32" ht="21" customHeight="1">
      <c r="A20" s="87">
        <v>16</v>
      </c>
      <c r="B20" s="88" t="str">
        <f>Scrutini!B18</f>
        <v> </v>
      </c>
      <c r="C20" s="89" t="str">
        <f>IF('Fase Iniziale'!AB18="Si",'Fase Iniziale'!D18," ")</f>
        <v> </v>
      </c>
      <c r="D20" s="90" t="str">
        <f>IF('Fase Iniziale'!B18=" "," ",IF('Fase Iniziale'!AB18="No"," ",IF('Fase Iniziale'!AB18="Si",IF(Scrutini!C18="6,0",6,Scrutini!C18))))</f>
        <v> </v>
      </c>
      <c r="E20" s="90" t="str">
        <f>IF('Fase Iniziale'!B18=" "," ",IF('Fase Iniziale'!AB18="No"," ",IF('Fase Iniziale'!AB18="Si",IF(Scrutini!D18="6,0",6,Scrutini!D18))))</f>
        <v> </v>
      </c>
      <c r="F20" s="90" t="str">
        <f>IF('Fase Iniziale'!B18=" "," ",IF('Fase Iniziale'!AB18="No"," ",IF('Fase Iniziale'!AB18="Si",IF(Scrutini!E18="6,0",6,Scrutini!E18))))</f>
        <v> </v>
      </c>
      <c r="G20" s="90" t="str">
        <f>IF('Fase Iniziale'!B18=" "," ",IF('Fase Iniziale'!AB18="No"," ",IF('Fase Iniziale'!AB18="Si",IF(Scrutini!F18="6,0",6,Scrutini!F18))))</f>
        <v> </v>
      </c>
      <c r="H20" s="90" t="str">
        <f>IF('Fase Iniziale'!B18=" "," ",IF('Fase Iniziale'!AB18="No"," ",IF('Fase Iniziale'!AB18="Si",IF(Scrutini!G18="6,0",6,Scrutini!G18))))</f>
        <v> </v>
      </c>
      <c r="I20" s="90" t="str">
        <f>IF('Fase Iniziale'!B18=" "," ",IF('Fase Iniziale'!AB18="No"," ",IF('Fase Iniziale'!AB18="Si",IF(Scrutini!H18="6,0",6,Scrutini!H18))))</f>
        <v> </v>
      </c>
      <c r="J20" s="90" t="str">
        <f>IF('Fase Iniziale'!B18=" "," ",IF('Fase Iniziale'!AB18="No"," ",IF('Fase Iniziale'!AB18="Si",IF(Scrutini!I18="6,0",6,Scrutini!I18))))</f>
        <v> </v>
      </c>
      <c r="K20" s="90" t="str">
        <f>IF('Fase Iniziale'!B18=" "," ",IF('Fase Iniziale'!AB18="No"," ",IF('Fase Iniziale'!AB18="Si",IF(Scrutini!J18="6,0",6,Scrutini!J18))))</f>
        <v> </v>
      </c>
      <c r="L20" s="90" t="str">
        <f>IF('Fase Iniziale'!B18=" "," ",IF('Fase Iniziale'!AB18="No"," ",IF('Fase Iniziale'!AB18="Si",IF(Scrutini!K18="6,0",6,Scrutini!K18))))</f>
        <v> </v>
      </c>
      <c r="M20" s="90" t="str">
        <f>Scrutini!O18</f>
        <v> </v>
      </c>
      <c r="N20" s="204" t="str">
        <f>IF('Fase Iniziale'!C18="m",IF('Fase Iniziale'!AB18="No",Formule!$L$11,IF('Fase Iniziale'!Z18&gt;0,Formule!$L$9,Formule!$L$7)),IF('Fase Iniziale'!C18=" "," ",IF('Fase Iniziale'!AB18="No",Formule!$L$12,IF('Fase Iniziale'!Z18&gt;0,Formule!$L$10,Formule!$L$8))))</f>
        <v> </v>
      </c>
      <c r="O20" s="90" t="str">
        <f>IF('Fase Iniziale'!AB18="No"," ",Credito!O19)</f>
        <v> </v>
      </c>
      <c r="P20" s="90" t="str">
        <f>'Fase Iniziale'!AA18</f>
        <v> </v>
      </c>
      <c r="Q20" s="91" t="str">
        <f>IF('Fase Iniziale'!B18=" "," ",SUM(O20:P20))</f>
        <v> </v>
      </c>
      <c r="R20" s="107"/>
      <c r="S20" s="87">
        <v>16</v>
      </c>
      <c r="T20" s="88" t="str">
        <f>Scrutini!B18</f>
        <v> </v>
      </c>
      <c r="U20" s="90" t="str">
        <f>IF('Fase Iniziale'!AB18="No"," ",IF('Fase Iniziale'!F18&lt;6,"X"," "))</f>
        <v> </v>
      </c>
      <c r="V20" s="90" t="str">
        <f>IF('Fase Iniziale'!AB18="No"," ",IF('Fase Iniziale'!H18&lt;6,"X"," "))</f>
        <v> </v>
      </c>
      <c r="W20" s="90" t="str">
        <f>IF('Fase Iniziale'!AB18="No"," ",IF('Fase Iniziale'!J18&lt;6,"X"," "))</f>
        <v> </v>
      </c>
      <c r="X20" s="90" t="str">
        <f>IF('Fase Iniziale'!AB18="No"," ",IF('Fase Iniziale'!L18&lt;6,"X"," "))</f>
        <v> </v>
      </c>
      <c r="Y20" s="90" t="str">
        <f>IF('Fase Iniziale'!AB18="No"," ",IF('Fase Iniziale'!N18&lt;6,"X"," "))</f>
        <v> </v>
      </c>
      <c r="Z20" s="90" t="str">
        <f>IF('Fase Iniziale'!AB18="No"," ",IF('Fase Iniziale'!P18&lt;6,"X"," "))</f>
        <v> </v>
      </c>
      <c r="AA20" s="90" t="str">
        <f>IF('Fase Iniziale'!AB18="No"," ",IF('Fase Iniziale'!R18&lt;6,"X"," "))</f>
        <v> </v>
      </c>
      <c r="AB20" s="90" t="str">
        <f>IF('Fase Iniziale'!AB18="No"," ",IF('Fase Iniziale'!T18&lt;6,"X"," "))</f>
        <v> </v>
      </c>
      <c r="AC20" s="90" t="str">
        <f>IF('Fase Iniziale'!AB18="No"," ",IF('Fase Iniziale'!V18&lt;6,"X"," "))</f>
        <v> </v>
      </c>
      <c r="AD20" s="262"/>
      <c r="AE20" s="263"/>
      <c r="AF20" s="264">
        <f>IF(Credito!AF19="Non Prom."," ",Credito!AF19)</f>
        <v>0</v>
      </c>
    </row>
    <row r="21" spans="1:32" ht="21" customHeight="1">
      <c r="A21" s="92">
        <v>17</v>
      </c>
      <c r="B21" s="93" t="str">
        <f>Scrutini!B19</f>
        <v> </v>
      </c>
      <c r="C21" s="153" t="str">
        <f>IF('Fase Iniziale'!AB19="Si",'Fase Iniziale'!D19," ")</f>
        <v> </v>
      </c>
      <c r="D21" s="94" t="str">
        <f>IF('Fase Iniziale'!B19=" "," ",IF('Fase Iniziale'!AB19="No"," ",IF('Fase Iniziale'!AB19="Si",IF(Scrutini!C19="6,0",6,Scrutini!C19))))</f>
        <v> </v>
      </c>
      <c r="E21" s="94" t="str">
        <f>IF('Fase Iniziale'!B19=" "," ",IF('Fase Iniziale'!AB19="No"," ",IF('Fase Iniziale'!AB19="Si",IF(Scrutini!D19="6,0",6,Scrutini!D19))))</f>
        <v> </v>
      </c>
      <c r="F21" s="94" t="str">
        <f>IF('Fase Iniziale'!B19=" "," ",IF('Fase Iniziale'!AB19="No"," ",IF('Fase Iniziale'!AB19="Si",IF(Scrutini!E19="6,0",6,Scrutini!E19))))</f>
        <v> </v>
      </c>
      <c r="G21" s="94" t="str">
        <f>IF('Fase Iniziale'!B19=" "," ",IF('Fase Iniziale'!AB19="No"," ",IF('Fase Iniziale'!AB19="Si",IF(Scrutini!F19="6,0",6,Scrutini!F19))))</f>
        <v> </v>
      </c>
      <c r="H21" s="94" t="str">
        <f>IF('Fase Iniziale'!B19=" "," ",IF('Fase Iniziale'!AB19="No"," ",IF('Fase Iniziale'!AB19="Si",IF(Scrutini!G19="6,0",6,Scrutini!G19))))</f>
        <v> </v>
      </c>
      <c r="I21" s="94" t="str">
        <f>IF('Fase Iniziale'!B19=" "," ",IF('Fase Iniziale'!AB19="No"," ",IF('Fase Iniziale'!AB19="Si",IF(Scrutini!H19="6,0",6,Scrutini!H19))))</f>
        <v> </v>
      </c>
      <c r="J21" s="94" t="str">
        <f>IF('Fase Iniziale'!B19=" "," ",IF('Fase Iniziale'!AB19="No"," ",IF('Fase Iniziale'!AB19="Si",IF(Scrutini!I19="6,0",6,Scrutini!I19))))</f>
        <v> </v>
      </c>
      <c r="K21" s="94" t="str">
        <f>IF('Fase Iniziale'!B19=" "," ",IF('Fase Iniziale'!AB19="No"," ",IF('Fase Iniziale'!AB19="Si",IF(Scrutini!J19="6,0",6,Scrutini!J19))))</f>
        <v> </v>
      </c>
      <c r="L21" s="94" t="str">
        <f>IF('Fase Iniziale'!B19=" "," ",IF('Fase Iniziale'!AB19="No"," ",IF('Fase Iniziale'!AB19="Si",IF(Scrutini!K19="6,0",6,Scrutini!K19))))</f>
        <v> </v>
      </c>
      <c r="M21" s="94" t="str">
        <f>Scrutini!O19</f>
        <v> </v>
      </c>
      <c r="N21" s="205" t="str">
        <f>IF('Fase Iniziale'!C19="m",IF('Fase Iniziale'!AB19="No",Formule!$L$11,IF('Fase Iniziale'!Z19&gt;0,Formule!$L$9,Formule!$L$7)),IF('Fase Iniziale'!C19=" "," ",IF('Fase Iniziale'!AB19="No",Formule!$L$12,IF('Fase Iniziale'!Z19&gt;0,Formule!$L$10,Formule!$L$8))))</f>
        <v> </v>
      </c>
      <c r="O21" s="94" t="str">
        <f>IF('Fase Iniziale'!AB19="No"," ",Credito!O20)</f>
        <v> </v>
      </c>
      <c r="P21" s="94" t="str">
        <f>'Fase Iniziale'!AA19</f>
        <v> </v>
      </c>
      <c r="Q21" s="95" t="str">
        <f>IF('Fase Iniziale'!B19=" "," ",SUM(O21:P21))</f>
        <v> </v>
      </c>
      <c r="R21" s="107"/>
      <c r="S21" s="92">
        <v>17</v>
      </c>
      <c r="T21" s="93" t="str">
        <f>Scrutini!B19</f>
        <v> </v>
      </c>
      <c r="U21" s="94" t="str">
        <f>IF('Fase Iniziale'!AB19="No"," ",IF('Fase Iniziale'!F19&lt;6,"X"," "))</f>
        <v> </v>
      </c>
      <c r="V21" s="94" t="str">
        <f>IF('Fase Iniziale'!AB19="No"," ",IF('Fase Iniziale'!H19&lt;6,"X"," "))</f>
        <v> </v>
      </c>
      <c r="W21" s="94" t="str">
        <f>IF('Fase Iniziale'!AB19="No"," ",IF('Fase Iniziale'!J19&lt;6,"X"," "))</f>
        <v> </v>
      </c>
      <c r="X21" s="94" t="str">
        <f>IF('Fase Iniziale'!AB19="No"," ",IF('Fase Iniziale'!L19&lt;6,"X"," "))</f>
        <v> </v>
      </c>
      <c r="Y21" s="94" t="str">
        <f>IF('Fase Iniziale'!AB19="No"," ",IF('Fase Iniziale'!N19&lt;6,"X"," "))</f>
        <v> </v>
      </c>
      <c r="Z21" s="94" t="str">
        <f>IF('Fase Iniziale'!AB19="No"," ",IF('Fase Iniziale'!P19&lt;6,"X"," "))</f>
        <v> </v>
      </c>
      <c r="AA21" s="96" t="str">
        <f>IF('Fase Iniziale'!AB19="No"," ",IF('Fase Iniziale'!R19&lt;6,"X"," "))</f>
        <v> </v>
      </c>
      <c r="AB21" s="94" t="str">
        <f>IF('Fase Iniziale'!AB19="No"," ",IF('Fase Iniziale'!T19&lt;6,"X"," "))</f>
        <v> </v>
      </c>
      <c r="AC21" s="94" t="str">
        <f>IF('Fase Iniziale'!AB19="No"," ",IF('Fase Iniziale'!V19&lt;6,"X"," "))</f>
        <v> </v>
      </c>
      <c r="AD21" s="253"/>
      <c r="AE21" s="254"/>
      <c r="AF21" s="255">
        <f>IF(Credito!AF20="Non Prom."," ",Credito!AF20)</f>
        <v>0</v>
      </c>
    </row>
    <row r="22" spans="1:32" ht="21" customHeight="1">
      <c r="A22" s="92">
        <v>18</v>
      </c>
      <c r="B22" s="93" t="str">
        <f>Scrutini!B20</f>
        <v> </v>
      </c>
      <c r="C22" s="153" t="str">
        <f>IF('Fase Iniziale'!AB20="Si",'Fase Iniziale'!D20," ")</f>
        <v> </v>
      </c>
      <c r="D22" s="94" t="str">
        <f>IF('Fase Iniziale'!B20=" "," ",IF('Fase Iniziale'!AB20="No"," ",IF('Fase Iniziale'!AB20="Si",IF(Scrutini!C20="6,0",6,Scrutini!C20))))</f>
        <v> </v>
      </c>
      <c r="E22" s="94" t="str">
        <f>IF('Fase Iniziale'!B20=" "," ",IF('Fase Iniziale'!AB20="No"," ",IF('Fase Iniziale'!AB20="Si",IF(Scrutini!D20="6,0",6,Scrutini!D20))))</f>
        <v> </v>
      </c>
      <c r="F22" s="94" t="str">
        <f>IF('Fase Iniziale'!B20=" "," ",IF('Fase Iniziale'!AB20="No"," ",IF('Fase Iniziale'!AB20="Si",IF(Scrutini!E20="6,0",6,Scrutini!E20))))</f>
        <v> </v>
      </c>
      <c r="G22" s="94" t="str">
        <f>IF('Fase Iniziale'!B20=" "," ",IF('Fase Iniziale'!AB20="No"," ",IF('Fase Iniziale'!AB20="Si",IF(Scrutini!F20="6,0",6,Scrutini!F20))))</f>
        <v> </v>
      </c>
      <c r="H22" s="94" t="str">
        <f>IF('Fase Iniziale'!B20=" "," ",IF('Fase Iniziale'!AB20="No"," ",IF('Fase Iniziale'!AB20="Si",IF(Scrutini!G20="6,0",6,Scrutini!G20))))</f>
        <v> </v>
      </c>
      <c r="I22" s="94" t="str">
        <f>IF('Fase Iniziale'!B20=" "," ",IF('Fase Iniziale'!AB20="No"," ",IF('Fase Iniziale'!AB20="Si",IF(Scrutini!H20="6,0",6,Scrutini!H20))))</f>
        <v> </v>
      </c>
      <c r="J22" s="94" t="str">
        <f>IF('Fase Iniziale'!B20=" "," ",IF('Fase Iniziale'!AB20="No"," ",IF('Fase Iniziale'!AB20="Si",IF(Scrutini!I20="6,0",6,Scrutini!I20))))</f>
        <v> </v>
      </c>
      <c r="K22" s="94" t="str">
        <f>IF('Fase Iniziale'!B20=" "," ",IF('Fase Iniziale'!AB20="No"," ",IF('Fase Iniziale'!AB20="Si",IF(Scrutini!J20="6,0",6,Scrutini!J20))))</f>
        <v> </v>
      </c>
      <c r="L22" s="94" t="str">
        <f>IF('Fase Iniziale'!B20=" "," ",IF('Fase Iniziale'!AB20="No"," ",IF('Fase Iniziale'!AB20="Si",IF(Scrutini!K20="6,0",6,Scrutini!K20))))</f>
        <v> </v>
      </c>
      <c r="M22" s="94" t="str">
        <f>Scrutini!O20</f>
        <v> </v>
      </c>
      <c r="N22" s="205" t="str">
        <f>IF('Fase Iniziale'!C20="m",IF('Fase Iniziale'!AB20="No",Formule!$L$11,IF('Fase Iniziale'!Z20&gt;0,Formule!$L$9,Formule!$L$7)),IF('Fase Iniziale'!C20=" "," ",IF('Fase Iniziale'!AB20="No",Formule!$L$12,IF('Fase Iniziale'!Z20&gt;0,Formule!$L$10,Formule!$L$8))))</f>
        <v> </v>
      </c>
      <c r="O22" s="94" t="str">
        <f>IF('Fase Iniziale'!AB20="No"," ",Credito!O21)</f>
        <v> </v>
      </c>
      <c r="P22" s="94" t="str">
        <f>'Fase Iniziale'!AA20</f>
        <v> </v>
      </c>
      <c r="Q22" s="95" t="str">
        <f>IF('Fase Iniziale'!B20=" "," ",SUM(O22:P22))</f>
        <v> </v>
      </c>
      <c r="R22" s="107"/>
      <c r="S22" s="92">
        <v>18</v>
      </c>
      <c r="T22" s="93" t="str">
        <f>Scrutini!B20</f>
        <v> </v>
      </c>
      <c r="U22" s="94" t="str">
        <f>IF('Fase Iniziale'!AB20="No"," ",IF('Fase Iniziale'!F20&lt;6,"X"," "))</f>
        <v> </v>
      </c>
      <c r="V22" s="94" t="str">
        <f>IF('Fase Iniziale'!AB20="No"," ",IF('Fase Iniziale'!H20&lt;6,"X"," "))</f>
        <v> </v>
      </c>
      <c r="W22" s="94" t="str">
        <f>IF('Fase Iniziale'!AB20="No"," ",IF('Fase Iniziale'!J20&lt;6,"X"," "))</f>
        <v> </v>
      </c>
      <c r="X22" s="94" t="str">
        <f>IF('Fase Iniziale'!AB20="No"," ",IF('Fase Iniziale'!L20&lt;6,"X"," "))</f>
        <v> </v>
      </c>
      <c r="Y22" s="94" t="str">
        <f>IF('Fase Iniziale'!AB20="No"," ",IF('Fase Iniziale'!N20&lt;6,"X"," "))</f>
        <v> </v>
      </c>
      <c r="Z22" s="94" t="str">
        <f>IF('Fase Iniziale'!AB20="No"," ",IF('Fase Iniziale'!P20&lt;6,"X"," "))</f>
        <v> </v>
      </c>
      <c r="AA22" s="96" t="str">
        <f>IF('Fase Iniziale'!AB20="No"," ",IF('Fase Iniziale'!R20&lt;6,"X"," "))</f>
        <v> </v>
      </c>
      <c r="AB22" s="94" t="str">
        <f>IF('Fase Iniziale'!AB20="No"," ",IF('Fase Iniziale'!T20&lt;6,"X"," "))</f>
        <v> </v>
      </c>
      <c r="AC22" s="94" t="str">
        <f>IF('Fase Iniziale'!AB20="No"," ",IF('Fase Iniziale'!V20&lt;6,"X"," "))</f>
        <v> </v>
      </c>
      <c r="AD22" s="253"/>
      <c r="AE22" s="254"/>
      <c r="AF22" s="255">
        <f>IF(Credito!AF21="Non Prom."," ",Credito!AF21)</f>
        <v>0</v>
      </c>
    </row>
    <row r="23" spans="1:32" ht="21" customHeight="1">
      <c r="A23" s="92">
        <v>19</v>
      </c>
      <c r="B23" s="93" t="str">
        <f>Scrutini!B21</f>
        <v> </v>
      </c>
      <c r="C23" s="153" t="str">
        <f>IF('Fase Iniziale'!AB21="Si",'Fase Iniziale'!D21," ")</f>
        <v> </v>
      </c>
      <c r="D23" s="94" t="str">
        <f>IF('Fase Iniziale'!B21=" "," ",IF('Fase Iniziale'!AB21="No"," ",IF('Fase Iniziale'!AB21="Si",IF(Scrutini!C21="6,0",6,Scrutini!C21))))</f>
        <v> </v>
      </c>
      <c r="E23" s="94" t="str">
        <f>IF('Fase Iniziale'!B21=" "," ",IF('Fase Iniziale'!AB21="No"," ",IF('Fase Iniziale'!AB21="Si",IF(Scrutini!D21="6,0",6,Scrutini!D21))))</f>
        <v> </v>
      </c>
      <c r="F23" s="94" t="str">
        <f>IF('Fase Iniziale'!B21=" "," ",IF('Fase Iniziale'!AB21="No"," ",IF('Fase Iniziale'!AB21="Si",IF(Scrutini!E21="6,0",6,Scrutini!E21))))</f>
        <v> </v>
      </c>
      <c r="G23" s="94" t="str">
        <f>IF('Fase Iniziale'!B21=" "," ",IF('Fase Iniziale'!AB21="No"," ",IF('Fase Iniziale'!AB21="Si",IF(Scrutini!F21="6,0",6,Scrutini!F21))))</f>
        <v> </v>
      </c>
      <c r="H23" s="94" t="str">
        <f>IF('Fase Iniziale'!B21=" "," ",IF('Fase Iniziale'!AB21="No"," ",IF('Fase Iniziale'!AB21="Si",IF(Scrutini!G21="6,0",6,Scrutini!G21))))</f>
        <v> </v>
      </c>
      <c r="I23" s="94" t="str">
        <f>IF('Fase Iniziale'!B21=" "," ",IF('Fase Iniziale'!AB21="No"," ",IF('Fase Iniziale'!AB21="Si",IF(Scrutini!H21="6,0",6,Scrutini!H21))))</f>
        <v> </v>
      </c>
      <c r="J23" s="94" t="str">
        <f>IF('Fase Iniziale'!B21=" "," ",IF('Fase Iniziale'!AB21="No"," ",IF('Fase Iniziale'!AB21="Si",IF(Scrutini!I21="6,0",6,Scrutini!I21))))</f>
        <v> </v>
      </c>
      <c r="K23" s="94" t="str">
        <f>IF('Fase Iniziale'!B21=" "," ",IF('Fase Iniziale'!AB21="No"," ",IF('Fase Iniziale'!AB21="Si",IF(Scrutini!J21="6,0",6,Scrutini!J21))))</f>
        <v> </v>
      </c>
      <c r="L23" s="94" t="str">
        <f>IF('Fase Iniziale'!B21=" "," ",IF('Fase Iniziale'!AB21="No"," ",IF('Fase Iniziale'!AB21="Si",IF(Scrutini!K21="6,0",6,Scrutini!K21))))</f>
        <v> </v>
      </c>
      <c r="M23" s="94" t="str">
        <f>Scrutini!O21</f>
        <v> </v>
      </c>
      <c r="N23" s="205" t="str">
        <f>IF('Fase Iniziale'!C21="m",IF('Fase Iniziale'!AB21="No",Formule!$L$11,IF('Fase Iniziale'!Z21&gt;0,Formule!$L$9,Formule!$L$7)),IF('Fase Iniziale'!C21=" "," ",IF('Fase Iniziale'!AB21="No",Formule!$L$12,IF('Fase Iniziale'!Z21&gt;0,Formule!$L$10,Formule!$L$8))))</f>
        <v> </v>
      </c>
      <c r="O23" s="94" t="str">
        <f>IF('Fase Iniziale'!AB21="No"," ",Credito!O22)</f>
        <v> </v>
      </c>
      <c r="P23" s="94" t="str">
        <f>'Fase Iniziale'!AA21</f>
        <v> </v>
      </c>
      <c r="Q23" s="95" t="str">
        <f>IF('Fase Iniziale'!B21=" "," ",SUM(O23:P23))</f>
        <v> </v>
      </c>
      <c r="R23" s="107"/>
      <c r="S23" s="92">
        <v>19</v>
      </c>
      <c r="T23" s="93" t="str">
        <f>Scrutini!B21</f>
        <v> </v>
      </c>
      <c r="U23" s="94" t="str">
        <f>IF('Fase Iniziale'!AB21="No"," ",IF('Fase Iniziale'!F21&lt;6,"X"," "))</f>
        <v> </v>
      </c>
      <c r="V23" s="94" t="str">
        <f>IF('Fase Iniziale'!AB21="No"," ",IF('Fase Iniziale'!H21&lt;6,"X"," "))</f>
        <v> </v>
      </c>
      <c r="W23" s="94" t="str">
        <f>IF('Fase Iniziale'!AB21="No"," ",IF('Fase Iniziale'!J21&lt;6,"X"," "))</f>
        <v> </v>
      </c>
      <c r="X23" s="94" t="str">
        <f>IF('Fase Iniziale'!AB21="No"," ",IF('Fase Iniziale'!L21&lt;6,"X"," "))</f>
        <v> </v>
      </c>
      <c r="Y23" s="94" t="str">
        <f>IF('Fase Iniziale'!AB21="No"," ",IF('Fase Iniziale'!N21&lt;6,"X"," "))</f>
        <v> </v>
      </c>
      <c r="Z23" s="94" t="str">
        <f>IF('Fase Iniziale'!AB21="No"," ",IF('Fase Iniziale'!P21&lt;6,"X"," "))</f>
        <v> </v>
      </c>
      <c r="AA23" s="96" t="str">
        <f>IF('Fase Iniziale'!AB21="No"," ",IF('Fase Iniziale'!R21&lt;6,"X"," "))</f>
        <v> </v>
      </c>
      <c r="AB23" s="94" t="str">
        <f>IF('Fase Iniziale'!AB21="No"," ",IF('Fase Iniziale'!T21&lt;6,"X"," "))</f>
        <v> </v>
      </c>
      <c r="AC23" s="94" t="str">
        <f>IF('Fase Iniziale'!AB21="No"," ",IF('Fase Iniziale'!V21&lt;6,"X"," "))</f>
        <v> </v>
      </c>
      <c r="AD23" s="253"/>
      <c r="AE23" s="254"/>
      <c r="AF23" s="255">
        <f>IF(Credito!AF22="Non Prom."," ",Credito!AF22)</f>
        <v>0</v>
      </c>
    </row>
    <row r="24" spans="1:32" ht="21" customHeight="1" thickBot="1">
      <c r="A24" s="97">
        <v>20</v>
      </c>
      <c r="B24" s="98" t="str">
        <f>Scrutini!B22</f>
        <v> </v>
      </c>
      <c r="C24" s="154" t="str">
        <f>IF('Fase Iniziale'!AB22="Si",'Fase Iniziale'!D22," ")</f>
        <v> </v>
      </c>
      <c r="D24" s="99" t="str">
        <f>IF('Fase Iniziale'!B22=" "," ",IF('Fase Iniziale'!AB22="No"," ",IF('Fase Iniziale'!AB22="Si",IF(Scrutini!C22="6,0",6,Scrutini!C22))))</f>
        <v> </v>
      </c>
      <c r="E24" s="99" t="str">
        <f>IF('Fase Iniziale'!B22=" "," ",IF('Fase Iniziale'!AB22="No"," ",IF('Fase Iniziale'!AB22="Si",IF(Scrutini!D22="6,0",6,Scrutini!D22))))</f>
        <v> </v>
      </c>
      <c r="F24" s="99" t="str">
        <f>IF('Fase Iniziale'!B22=" "," ",IF('Fase Iniziale'!AB22="No"," ",IF('Fase Iniziale'!AB22="Si",IF(Scrutini!E22="6,0",6,Scrutini!E22))))</f>
        <v> </v>
      </c>
      <c r="G24" s="99" t="str">
        <f>IF('Fase Iniziale'!B22=" "," ",IF('Fase Iniziale'!AB22="No"," ",IF('Fase Iniziale'!AB22="Si",IF(Scrutini!F22="6,0",6,Scrutini!F22))))</f>
        <v> </v>
      </c>
      <c r="H24" s="99" t="str">
        <f>IF('Fase Iniziale'!B22=" "," ",IF('Fase Iniziale'!AB22="No"," ",IF('Fase Iniziale'!AB22="Si",IF(Scrutini!G22="6,0",6,Scrutini!G22))))</f>
        <v> </v>
      </c>
      <c r="I24" s="99" t="str">
        <f>IF('Fase Iniziale'!B22=" "," ",IF('Fase Iniziale'!AB22="No"," ",IF('Fase Iniziale'!AB22="Si",IF(Scrutini!H22="6,0",6,Scrutini!H22))))</f>
        <v> </v>
      </c>
      <c r="J24" s="99" t="str">
        <f>IF('Fase Iniziale'!B22=" "," ",IF('Fase Iniziale'!AB22="No"," ",IF('Fase Iniziale'!AB22="Si",IF(Scrutini!I22="6,0",6,Scrutini!I22))))</f>
        <v> </v>
      </c>
      <c r="K24" s="99" t="str">
        <f>IF('Fase Iniziale'!B22=" "," ",IF('Fase Iniziale'!AB22="No"," ",IF('Fase Iniziale'!AB22="Si",IF(Scrutini!J22="6,0",6,Scrutini!J22))))</f>
        <v> </v>
      </c>
      <c r="L24" s="99" t="str">
        <f>IF('Fase Iniziale'!B22=" "," ",IF('Fase Iniziale'!AB22="No"," ",IF('Fase Iniziale'!AB22="Si",IF(Scrutini!K22="6,0",6,Scrutini!K22))))</f>
        <v> </v>
      </c>
      <c r="M24" s="99" t="str">
        <f>Scrutini!O22</f>
        <v> </v>
      </c>
      <c r="N24" s="207" t="str">
        <f>IF('Fase Iniziale'!C22="m",IF('Fase Iniziale'!AB22="No",Formule!$L$11,IF('Fase Iniziale'!Z22&gt;0,Formule!$L$9,Formule!$L$7)),IF('Fase Iniziale'!C22=" "," ",IF('Fase Iniziale'!AB22="No",Formule!$L$12,IF('Fase Iniziale'!Z22&gt;0,Formule!$L$10,Formule!$L$8))))</f>
        <v> </v>
      </c>
      <c r="O24" s="99" t="str">
        <f>IF('Fase Iniziale'!AB22="No"," ",Credito!O23)</f>
        <v> </v>
      </c>
      <c r="P24" s="99" t="str">
        <f>'Fase Iniziale'!AA22</f>
        <v> </v>
      </c>
      <c r="Q24" s="100" t="str">
        <f>IF('Fase Iniziale'!B22=" "," ",SUM(O24:P24))</f>
        <v> </v>
      </c>
      <c r="R24" s="107"/>
      <c r="S24" s="97">
        <v>20</v>
      </c>
      <c r="T24" s="98" t="str">
        <f>Scrutini!B22</f>
        <v> </v>
      </c>
      <c r="U24" s="99" t="str">
        <f>IF('Fase Iniziale'!AB22="No"," ",IF('Fase Iniziale'!F22&lt;6,"X"," "))</f>
        <v> </v>
      </c>
      <c r="V24" s="99" t="str">
        <f>IF('Fase Iniziale'!AB22="No"," ",IF('Fase Iniziale'!H22&lt;6,"X"," "))</f>
        <v> </v>
      </c>
      <c r="W24" s="99" t="str">
        <f>IF('Fase Iniziale'!AB22="No"," ",IF('Fase Iniziale'!J22&lt;6,"X"," "))</f>
        <v> </v>
      </c>
      <c r="X24" s="99" t="str">
        <f>IF('Fase Iniziale'!AB22="No"," ",IF('Fase Iniziale'!L22&lt;6,"X"," "))</f>
        <v> </v>
      </c>
      <c r="Y24" s="99" t="str">
        <f>IF('Fase Iniziale'!AB22="No"," ",IF('Fase Iniziale'!N22&lt;6,"X"," "))</f>
        <v> </v>
      </c>
      <c r="Z24" s="99" t="str">
        <f>IF('Fase Iniziale'!AB22="No"," ",IF('Fase Iniziale'!P22&lt;6,"X"," "))</f>
        <v> </v>
      </c>
      <c r="AA24" s="101" t="str">
        <f>IF('Fase Iniziale'!AB22="No"," ",IF('Fase Iniziale'!R22&lt;6,"X"," "))</f>
        <v> </v>
      </c>
      <c r="AB24" s="99" t="str">
        <f>IF('Fase Iniziale'!AB22="No"," ",IF('Fase Iniziale'!T22&lt;6,"X"," "))</f>
        <v> </v>
      </c>
      <c r="AC24" s="99" t="str">
        <f>IF('Fase Iniziale'!AB22="No"," ",IF('Fase Iniziale'!V22&lt;6,"X"," "))</f>
        <v> </v>
      </c>
      <c r="AD24" s="259"/>
      <c r="AE24" s="260"/>
      <c r="AF24" s="261">
        <f>IF(Credito!AF23="Non Prom."," ",Credito!AF23)</f>
        <v>0</v>
      </c>
    </row>
    <row r="25" spans="1:32" ht="21" customHeight="1">
      <c r="A25" s="87">
        <v>21</v>
      </c>
      <c r="B25" s="88" t="str">
        <f>Scrutini!B23</f>
        <v> </v>
      </c>
      <c r="C25" s="89" t="str">
        <f>IF('Fase Iniziale'!AB23="Si",'Fase Iniziale'!D23," ")</f>
        <v> </v>
      </c>
      <c r="D25" s="90" t="str">
        <f>IF('Fase Iniziale'!B23=" "," ",IF('Fase Iniziale'!AB23="No"," ",IF('Fase Iniziale'!AB23="Si",IF(Scrutini!C23="6,0",6,Scrutini!C23))))</f>
        <v> </v>
      </c>
      <c r="E25" s="90" t="str">
        <f>IF('Fase Iniziale'!B23=" "," ",IF('Fase Iniziale'!AB23="No"," ",IF('Fase Iniziale'!AB23="Si",IF(Scrutini!D23="6,0",6,Scrutini!D23))))</f>
        <v> </v>
      </c>
      <c r="F25" s="90" t="str">
        <f>IF('Fase Iniziale'!B23=" "," ",IF('Fase Iniziale'!AB23="No"," ",IF('Fase Iniziale'!AB23="Si",IF(Scrutini!E23="6,0",6,Scrutini!E23))))</f>
        <v> </v>
      </c>
      <c r="G25" s="90" t="str">
        <f>IF('Fase Iniziale'!B23=" "," ",IF('Fase Iniziale'!AB23="No"," ",IF('Fase Iniziale'!AB23="Si",IF(Scrutini!F23="6,0",6,Scrutini!F23))))</f>
        <v> </v>
      </c>
      <c r="H25" s="90" t="str">
        <f>IF('Fase Iniziale'!B23=" "," ",IF('Fase Iniziale'!AB23="No"," ",IF('Fase Iniziale'!AB23="Si",IF(Scrutini!G23="6,0",6,Scrutini!G23))))</f>
        <v> </v>
      </c>
      <c r="I25" s="90" t="str">
        <f>IF('Fase Iniziale'!B23=" "," ",IF('Fase Iniziale'!AB23="No"," ",IF('Fase Iniziale'!AB23="Si",IF(Scrutini!H23="6,0",6,Scrutini!H23))))</f>
        <v> </v>
      </c>
      <c r="J25" s="90" t="str">
        <f>IF('Fase Iniziale'!B23=" "," ",IF('Fase Iniziale'!AB23="No"," ",IF('Fase Iniziale'!AB23="Si",IF(Scrutini!I23="6,0",6,Scrutini!I23))))</f>
        <v> </v>
      </c>
      <c r="K25" s="90" t="str">
        <f>IF('Fase Iniziale'!B23=" "," ",IF('Fase Iniziale'!AB23="No"," ",IF('Fase Iniziale'!AB23="Si",IF(Scrutini!J23="6,0",6,Scrutini!J23))))</f>
        <v> </v>
      </c>
      <c r="L25" s="90" t="str">
        <f>IF('Fase Iniziale'!B23=" "," ",IF('Fase Iniziale'!AB23="No"," ",IF('Fase Iniziale'!AB23="Si",IF(Scrutini!K23="6,0",6,Scrutini!K23))))</f>
        <v> </v>
      </c>
      <c r="M25" s="90" t="str">
        <f>Scrutini!O23</f>
        <v> </v>
      </c>
      <c r="N25" s="204" t="str">
        <f>IF('Fase Iniziale'!C23="m",IF('Fase Iniziale'!AB23="No",Formule!$L$11,IF('Fase Iniziale'!Z23&gt;0,Formule!$L$9,Formule!$L$7)),IF('Fase Iniziale'!C23=" "," ",IF('Fase Iniziale'!AB23="No",Formule!$L$12,IF('Fase Iniziale'!Z23&gt;0,Formule!$L$10,Formule!$L$8))))</f>
        <v> </v>
      </c>
      <c r="O25" s="90" t="str">
        <f>IF('Fase Iniziale'!AB23="No"," ",Credito!O24)</f>
        <v> </v>
      </c>
      <c r="P25" s="90" t="str">
        <f>'Fase Iniziale'!AA23</f>
        <v> </v>
      </c>
      <c r="Q25" s="91" t="str">
        <f>IF('Fase Iniziale'!B23=" "," ",SUM(O25:P25))</f>
        <v> </v>
      </c>
      <c r="R25" s="107"/>
      <c r="S25" s="87">
        <v>21</v>
      </c>
      <c r="T25" s="88" t="str">
        <f>Scrutini!B23</f>
        <v> </v>
      </c>
      <c r="U25" s="90" t="str">
        <f>IF('Fase Iniziale'!AB23="No"," ",IF('Fase Iniziale'!F23&lt;6,"X"," "))</f>
        <v> </v>
      </c>
      <c r="V25" s="90" t="str">
        <f>IF('Fase Iniziale'!AB23="No"," ",IF('Fase Iniziale'!H23&lt;6,"X"," "))</f>
        <v> </v>
      </c>
      <c r="W25" s="90" t="str">
        <f>IF('Fase Iniziale'!AB23="No"," ",IF('Fase Iniziale'!J23&lt;6,"X"," "))</f>
        <v> </v>
      </c>
      <c r="X25" s="90" t="str">
        <f>IF('Fase Iniziale'!AB23="No"," ",IF('Fase Iniziale'!L23&lt;6,"X"," "))</f>
        <v> </v>
      </c>
      <c r="Y25" s="90" t="str">
        <f>IF('Fase Iniziale'!AB23="No"," ",IF('Fase Iniziale'!N23&lt;6,"X"," "))</f>
        <v> </v>
      </c>
      <c r="Z25" s="90" t="str">
        <f>IF('Fase Iniziale'!AB23="No"," ",IF('Fase Iniziale'!P23&lt;6,"X"," "))</f>
        <v> </v>
      </c>
      <c r="AA25" s="90" t="str">
        <f>IF('Fase Iniziale'!AB23="No"," ",IF('Fase Iniziale'!R23&lt;6,"X"," "))</f>
        <v> </v>
      </c>
      <c r="AB25" s="90" t="str">
        <f>IF('Fase Iniziale'!AB23="No"," ",IF('Fase Iniziale'!T23&lt;6,"X"," "))</f>
        <v> </v>
      </c>
      <c r="AC25" s="90" t="str">
        <f>IF('Fase Iniziale'!AB23="No"," ",IF('Fase Iniziale'!V23&lt;6,"X"," "))</f>
        <v> </v>
      </c>
      <c r="AD25" s="262"/>
      <c r="AE25" s="263"/>
      <c r="AF25" s="264">
        <f>IF(Credito!AF24="Non Prom."," ",Credito!AF24)</f>
        <v>0</v>
      </c>
    </row>
    <row r="26" spans="1:32" ht="21" customHeight="1">
      <c r="A26" s="92">
        <v>22</v>
      </c>
      <c r="B26" s="93" t="str">
        <f>Scrutini!B24</f>
        <v> </v>
      </c>
      <c r="C26" s="153" t="str">
        <f>IF('Fase Iniziale'!AB24="Si",'Fase Iniziale'!D24," ")</f>
        <v> </v>
      </c>
      <c r="D26" s="94" t="str">
        <f>IF('Fase Iniziale'!B24=" "," ",IF('Fase Iniziale'!AB24="No"," ",IF('Fase Iniziale'!AB24="Si",IF(Scrutini!C24="6,0",6,Scrutini!C24))))</f>
        <v> </v>
      </c>
      <c r="E26" s="94" t="str">
        <f>IF('Fase Iniziale'!B24=" "," ",IF('Fase Iniziale'!AB24="No"," ",IF('Fase Iniziale'!AB24="Si",IF(Scrutini!D24="6,0",6,Scrutini!D24))))</f>
        <v> </v>
      </c>
      <c r="F26" s="94" t="str">
        <f>IF('Fase Iniziale'!B24=" "," ",IF('Fase Iniziale'!AB24="No"," ",IF('Fase Iniziale'!AB24="Si",IF(Scrutini!E24="6,0",6,Scrutini!E24))))</f>
        <v> </v>
      </c>
      <c r="G26" s="94" t="str">
        <f>IF('Fase Iniziale'!B24=" "," ",IF('Fase Iniziale'!AB24="No"," ",IF('Fase Iniziale'!AB24="Si",IF(Scrutini!F24="6,0",6,Scrutini!F24))))</f>
        <v> </v>
      </c>
      <c r="H26" s="94" t="str">
        <f>IF('Fase Iniziale'!B24=" "," ",IF('Fase Iniziale'!AB24="No"," ",IF('Fase Iniziale'!AB24="Si",IF(Scrutini!G24="6,0",6,Scrutini!G24))))</f>
        <v> </v>
      </c>
      <c r="I26" s="94" t="str">
        <f>IF('Fase Iniziale'!B24=" "," ",IF('Fase Iniziale'!AB24="No"," ",IF('Fase Iniziale'!AB24="Si",IF(Scrutini!H24="6,0",6,Scrutini!H24))))</f>
        <v> </v>
      </c>
      <c r="J26" s="94" t="str">
        <f>IF('Fase Iniziale'!B24=" "," ",IF('Fase Iniziale'!AB24="No"," ",IF('Fase Iniziale'!AB24="Si",IF(Scrutini!I24="6,0",6,Scrutini!I24))))</f>
        <v> </v>
      </c>
      <c r="K26" s="94" t="str">
        <f>IF('Fase Iniziale'!B24=" "," ",IF('Fase Iniziale'!AB24="No"," ",IF('Fase Iniziale'!AB24="Si",IF(Scrutini!J24="6,0",6,Scrutini!J24))))</f>
        <v> </v>
      </c>
      <c r="L26" s="94" t="str">
        <f>IF('Fase Iniziale'!B24=" "," ",IF('Fase Iniziale'!AB24="No"," ",IF('Fase Iniziale'!AB24="Si",IF(Scrutini!K24="6,0",6,Scrutini!K24))))</f>
        <v> </v>
      </c>
      <c r="M26" s="94" t="str">
        <f>Scrutini!O24</f>
        <v> </v>
      </c>
      <c r="N26" s="205" t="str">
        <f>IF('Fase Iniziale'!C24="m",IF('Fase Iniziale'!AB24="No",Formule!$L$11,IF('Fase Iniziale'!Z24&gt;0,Formule!$L$9,Formule!$L$7)),IF('Fase Iniziale'!C24=" "," ",IF('Fase Iniziale'!AB24="No",Formule!$L$12,IF('Fase Iniziale'!Z24&gt;0,Formule!$L$10,Formule!$L$8))))</f>
        <v> </v>
      </c>
      <c r="O26" s="94" t="str">
        <f>IF('Fase Iniziale'!AB24="No"," ",Credito!O25)</f>
        <v> </v>
      </c>
      <c r="P26" s="94" t="str">
        <f>'Fase Iniziale'!AA24</f>
        <v> </v>
      </c>
      <c r="Q26" s="95" t="str">
        <f>IF('Fase Iniziale'!B24=" "," ",SUM(O26:P26))</f>
        <v> </v>
      </c>
      <c r="R26" s="107"/>
      <c r="S26" s="92">
        <v>22</v>
      </c>
      <c r="T26" s="93" t="str">
        <f>Scrutini!B24</f>
        <v> </v>
      </c>
      <c r="U26" s="94" t="str">
        <f>IF('Fase Iniziale'!AB24="No"," ",IF('Fase Iniziale'!F24&lt;6,"X"," "))</f>
        <v> </v>
      </c>
      <c r="V26" s="94" t="str">
        <f>IF('Fase Iniziale'!AB24="No"," ",IF('Fase Iniziale'!H24&lt;6,"X"," "))</f>
        <v> </v>
      </c>
      <c r="W26" s="94" t="str">
        <f>IF('Fase Iniziale'!AB24="No"," ",IF('Fase Iniziale'!J24&lt;6,"X"," "))</f>
        <v> </v>
      </c>
      <c r="X26" s="94" t="str">
        <f>IF('Fase Iniziale'!AB24="No"," ",IF('Fase Iniziale'!L24&lt;6,"X"," "))</f>
        <v> </v>
      </c>
      <c r="Y26" s="94" t="str">
        <f>IF('Fase Iniziale'!AB24="No"," ",IF('Fase Iniziale'!N24&lt;6,"X"," "))</f>
        <v> </v>
      </c>
      <c r="Z26" s="94" t="str">
        <f>IF('Fase Iniziale'!AB24="No"," ",IF('Fase Iniziale'!P24&lt;6,"X"," "))</f>
        <v> </v>
      </c>
      <c r="AA26" s="96" t="str">
        <f>IF('Fase Iniziale'!AB24="No"," ",IF('Fase Iniziale'!R24&lt;6,"X"," "))</f>
        <v> </v>
      </c>
      <c r="AB26" s="94" t="str">
        <f>IF('Fase Iniziale'!AB24="No"," ",IF('Fase Iniziale'!T24&lt;6,"X"," "))</f>
        <v> </v>
      </c>
      <c r="AC26" s="94" t="str">
        <f>IF('Fase Iniziale'!AB24="No"," ",IF('Fase Iniziale'!V24&lt;6,"X"," "))</f>
        <v> </v>
      </c>
      <c r="AD26" s="253"/>
      <c r="AE26" s="254"/>
      <c r="AF26" s="255">
        <f>IF(Credito!AF25="Non Prom."," ",Credito!AF25)</f>
        <v>0</v>
      </c>
    </row>
    <row r="27" spans="1:32" ht="21" customHeight="1">
      <c r="A27" s="92">
        <v>23</v>
      </c>
      <c r="B27" s="93" t="str">
        <f>Scrutini!B25</f>
        <v> </v>
      </c>
      <c r="C27" s="153" t="str">
        <f>IF('Fase Iniziale'!AB25="Si",'Fase Iniziale'!D25," ")</f>
        <v> </v>
      </c>
      <c r="D27" s="94" t="str">
        <f>IF('Fase Iniziale'!B25=" "," ",IF('Fase Iniziale'!AB25="No"," ",IF('Fase Iniziale'!AB25="Si",IF(Scrutini!C25="6,0",6,Scrutini!C25))))</f>
        <v> </v>
      </c>
      <c r="E27" s="94" t="str">
        <f>IF('Fase Iniziale'!B25=" "," ",IF('Fase Iniziale'!AB25="No"," ",IF('Fase Iniziale'!AB25="Si",IF(Scrutini!D25="6,0",6,Scrutini!D25))))</f>
        <v> </v>
      </c>
      <c r="F27" s="94" t="str">
        <f>IF('Fase Iniziale'!B25=" "," ",IF('Fase Iniziale'!AB25="No"," ",IF('Fase Iniziale'!AB25="Si",IF(Scrutini!E25="6,0",6,Scrutini!E25))))</f>
        <v> </v>
      </c>
      <c r="G27" s="94" t="str">
        <f>IF('Fase Iniziale'!B25=" "," ",IF('Fase Iniziale'!AB25="No"," ",IF('Fase Iniziale'!AB25="Si",IF(Scrutini!F25="6,0",6,Scrutini!F25))))</f>
        <v> </v>
      </c>
      <c r="H27" s="94" t="str">
        <f>IF('Fase Iniziale'!B25=" "," ",IF('Fase Iniziale'!AB25="No"," ",IF('Fase Iniziale'!AB25="Si",IF(Scrutini!G25="6,0",6,Scrutini!G25))))</f>
        <v> </v>
      </c>
      <c r="I27" s="94" t="str">
        <f>IF('Fase Iniziale'!B25=" "," ",IF('Fase Iniziale'!AB25="No"," ",IF('Fase Iniziale'!AB25="Si",IF(Scrutini!H25="6,0",6,Scrutini!H25))))</f>
        <v> </v>
      </c>
      <c r="J27" s="94" t="str">
        <f>IF('Fase Iniziale'!B25=" "," ",IF('Fase Iniziale'!AB25="No"," ",IF('Fase Iniziale'!AB25="Si",IF(Scrutini!I25="6,0",6,Scrutini!I25))))</f>
        <v> </v>
      </c>
      <c r="K27" s="94" t="str">
        <f>IF('Fase Iniziale'!B25=" "," ",IF('Fase Iniziale'!AB25="No"," ",IF('Fase Iniziale'!AB25="Si",IF(Scrutini!J25="6,0",6,Scrutini!J25))))</f>
        <v> </v>
      </c>
      <c r="L27" s="94" t="str">
        <f>IF('Fase Iniziale'!B25=" "," ",IF('Fase Iniziale'!AB25="No"," ",IF('Fase Iniziale'!AB25="Si",IF(Scrutini!K25="6,0",6,Scrutini!K25))))</f>
        <v> </v>
      </c>
      <c r="M27" s="94" t="str">
        <f>Scrutini!O25</f>
        <v> </v>
      </c>
      <c r="N27" s="205" t="str">
        <f>IF('Fase Iniziale'!C25="m",IF('Fase Iniziale'!AB25="No",Formule!$L$11,IF('Fase Iniziale'!Z25&gt;0,Formule!$L$9,Formule!$L$7)),IF('Fase Iniziale'!C25=" "," ",IF('Fase Iniziale'!AB25="No",Formule!$L$12,IF('Fase Iniziale'!Z25&gt;0,Formule!$L$10,Formule!$L$8))))</f>
        <v> </v>
      </c>
      <c r="O27" s="94" t="str">
        <f>IF('Fase Iniziale'!AB25="No"," ",Credito!O26)</f>
        <v> </v>
      </c>
      <c r="P27" s="94" t="str">
        <f>'Fase Iniziale'!AA25</f>
        <v> </v>
      </c>
      <c r="Q27" s="95" t="str">
        <f>IF('Fase Iniziale'!B25=" "," ",SUM(O27:P27))</f>
        <v> </v>
      </c>
      <c r="R27" s="107"/>
      <c r="S27" s="92">
        <v>23</v>
      </c>
      <c r="T27" s="93" t="str">
        <f>Scrutini!B25</f>
        <v> </v>
      </c>
      <c r="U27" s="94" t="str">
        <f>IF('Fase Iniziale'!AB25="No"," ",IF('Fase Iniziale'!F25&lt;6,"X"," "))</f>
        <v> </v>
      </c>
      <c r="V27" s="94" t="str">
        <f>IF('Fase Iniziale'!AB25="No"," ",IF('Fase Iniziale'!H25&lt;6,"X"," "))</f>
        <v> </v>
      </c>
      <c r="W27" s="94" t="str">
        <f>IF('Fase Iniziale'!AB25="No"," ",IF('Fase Iniziale'!J25&lt;6,"X"," "))</f>
        <v> </v>
      </c>
      <c r="X27" s="94" t="str">
        <f>IF('Fase Iniziale'!AB25="No"," ",IF('Fase Iniziale'!L25&lt;6,"X"," "))</f>
        <v> </v>
      </c>
      <c r="Y27" s="94" t="str">
        <f>IF('Fase Iniziale'!AB25="No"," ",IF('Fase Iniziale'!N25&lt;6,"X"," "))</f>
        <v> </v>
      </c>
      <c r="Z27" s="94" t="str">
        <f>IF('Fase Iniziale'!AB25="No"," ",IF('Fase Iniziale'!P25&lt;6,"X"," "))</f>
        <v> </v>
      </c>
      <c r="AA27" s="96" t="str">
        <f>IF('Fase Iniziale'!AB25="No"," ",IF('Fase Iniziale'!R25&lt;6,"X"," "))</f>
        <v> </v>
      </c>
      <c r="AB27" s="94" t="str">
        <f>IF('Fase Iniziale'!AB25="No"," ",IF('Fase Iniziale'!T25&lt;6,"X"," "))</f>
        <v> </v>
      </c>
      <c r="AC27" s="94" t="str">
        <f>IF('Fase Iniziale'!AB25="No"," ",IF('Fase Iniziale'!V25&lt;6,"X"," "))</f>
        <v> </v>
      </c>
      <c r="AD27" s="253"/>
      <c r="AE27" s="254"/>
      <c r="AF27" s="255">
        <f>IF(Credito!AF26="Non Prom."," ",Credito!AF26)</f>
        <v>0</v>
      </c>
    </row>
    <row r="28" spans="1:32" ht="21" customHeight="1">
      <c r="A28" s="92">
        <v>24</v>
      </c>
      <c r="B28" s="93" t="str">
        <f>Scrutini!B26</f>
        <v> </v>
      </c>
      <c r="C28" s="153" t="str">
        <f>IF('Fase Iniziale'!AB26="Si",'Fase Iniziale'!D26," ")</f>
        <v> </v>
      </c>
      <c r="D28" s="94" t="str">
        <f>IF('Fase Iniziale'!B26=" "," ",IF('Fase Iniziale'!AB26="No"," ",IF('Fase Iniziale'!AB26="Si",IF(Scrutini!C26="6,0",6,Scrutini!C26))))</f>
        <v> </v>
      </c>
      <c r="E28" s="94" t="str">
        <f>IF('Fase Iniziale'!B26=" "," ",IF('Fase Iniziale'!AB26="No"," ",IF('Fase Iniziale'!AB26="Si",IF(Scrutini!D26="6,0",6,Scrutini!D26))))</f>
        <v> </v>
      </c>
      <c r="F28" s="94" t="str">
        <f>IF('Fase Iniziale'!B26=" "," ",IF('Fase Iniziale'!AB26="No"," ",IF('Fase Iniziale'!AB26="Si",IF(Scrutini!E26="6,0",6,Scrutini!E26))))</f>
        <v> </v>
      </c>
      <c r="G28" s="94" t="str">
        <f>IF('Fase Iniziale'!B26=" "," ",IF('Fase Iniziale'!AB26="No"," ",IF('Fase Iniziale'!AB26="Si",IF(Scrutini!F26="6,0",6,Scrutini!F26))))</f>
        <v> </v>
      </c>
      <c r="H28" s="94" t="str">
        <f>IF('Fase Iniziale'!B26=" "," ",IF('Fase Iniziale'!AB26="No"," ",IF('Fase Iniziale'!AB26="Si",IF(Scrutini!G26="6,0",6,Scrutini!G26))))</f>
        <v> </v>
      </c>
      <c r="I28" s="94" t="str">
        <f>IF('Fase Iniziale'!B26=" "," ",IF('Fase Iniziale'!AB26="No"," ",IF('Fase Iniziale'!AB26="Si",IF(Scrutini!H26="6,0",6,Scrutini!H26))))</f>
        <v> </v>
      </c>
      <c r="J28" s="94" t="str">
        <f>IF('Fase Iniziale'!B26=" "," ",IF('Fase Iniziale'!AB26="No"," ",IF('Fase Iniziale'!AB26="Si",IF(Scrutini!I26="6,0",6,Scrutini!I26))))</f>
        <v> </v>
      </c>
      <c r="K28" s="94" t="str">
        <f>IF('Fase Iniziale'!B26=" "," ",IF('Fase Iniziale'!AB26="No"," ",IF('Fase Iniziale'!AB26="Si",IF(Scrutini!J26="6,0",6,Scrutini!J26))))</f>
        <v> </v>
      </c>
      <c r="L28" s="94" t="str">
        <f>IF('Fase Iniziale'!B26=" "," ",IF('Fase Iniziale'!AB26="No"," ",IF('Fase Iniziale'!AB26="Si",IF(Scrutini!K26="6,0",6,Scrutini!K26))))</f>
        <v> </v>
      </c>
      <c r="M28" s="94" t="str">
        <f>Scrutini!O26</f>
        <v> </v>
      </c>
      <c r="N28" s="205" t="str">
        <f>IF('Fase Iniziale'!C26="m",IF('Fase Iniziale'!AB26="No",Formule!$L$11,IF('Fase Iniziale'!Z26&gt;0,Formule!$L$9,Formule!$L$7)),IF('Fase Iniziale'!C26=" "," ",IF('Fase Iniziale'!AB26="No",Formule!$L$12,IF('Fase Iniziale'!Z26&gt;0,Formule!$L$10,Formule!$L$8))))</f>
        <v> </v>
      </c>
      <c r="O28" s="94" t="str">
        <f>IF('Fase Iniziale'!AB26="No"," ",Credito!O27)</f>
        <v> </v>
      </c>
      <c r="P28" s="94" t="str">
        <f>'Fase Iniziale'!AA26</f>
        <v> </v>
      </c>
      <c r="Q28" s="95" t="str">
        <f>IF('Fase Iniziale'!B26=" "," ",SUM(O28:P28))</f>
        <v> </v>
      </c>
      <c r="R28" s="107"/>
      <c r="S28" s="92">
        <v>24</v>
      </c>
      <c r="T28" s="93" t="str">
        <f>Scrutini!B26</f>
        <v> </v>
      </c>
      <c r="U28" s="94" t="str">
        <f>IF('Fase Iniziale'!AB26="No"," ",IF('Fase Iniziale'!F26&lt;6,"X"," "))</f>
        <v> </v>
      </c>
      <c r="V28" s="94" t="str">
        <f>IF('Fase Iniziale'!AB26="No"," ",IF('Fase Iniziale'!H26&lt;6,"X"," "))</f>
        <v> </v>
      </c>
      <c r="W28" s="94" t="str">
        <f>IF('Fase Iniziale'!AB26="No"," ",IF('Fase Iniziale'!J26&lt;6,"X"," "))</f>
        <v> </v>
      </c>
      <c r="X28" s="94" t="str">
        <f>IF('Fase Iniziale'!AB26="No"," ",IF('Fase Iniziale'!L26&lt;6,"X"," "))</f>
        <v> </v>
      </c>
      <c r="Y28" s="94" t="str">
        <f>IF('Fase Iniziale'!AB26="No"," ",IF('Fase Iniziale'!N26&lt;6,"X"," "))</f>
        <v> </v>
      </c>
      <c r="Z28" s="94" t="str">
        <f>IF('Fase Iniziale'!AB26="No"," ",IF('Fase Iniziale'!P26&lt;6,"X"," "))</f>
        <v> </v>
      </c>
      <c r="AA28" s="96" t="str">
        <f>IF('Fase Iniziale'!AB26="No"," ",IF('Fase Iniziale'!R26&lt;6,"X"," "))</f>
        <v> </v>
      </c>
      <c r="AB28" s="94" t="str">
        <f>IF('Fase Iniziale'!AB26="No"," ",IF('Fase Iniziale'!T26&lt;6,"X"," "))</f>
        <v> </v>
      </c>
      <c r="AC28" s="94" t="str">
        <f>IF('Fase Iniziale'!AB26="No"," ",IF('Fase Iniziale'!V26&lt;6,"X"," "))</f>
        <v> </v>
      </c>
      <c r="AD28" s="253"/>
      <c r="AE28" s="254"/>
      <c r="AF28" s="255">
        <f>IF(Credito!AF27="Non Prom."," ",Credito!AF27)</f>
        <v>0</v>
      </c>
    </row>
    <row r="29" spans="1:32" ht="21" customHeight="1" thickBot="1">
      <c r="A29" s="97">
        <v>25</v>
      </c>
      <c r="B29" s="98" t="str">
        <f>Scrutini!B27</f>
        <v> </v>
      </c>
      <c r="C29" s="154" t="str">
        <f>IF('Fase Iniziale'!AB27="Si",'Fase Iniziale'!D27," ")</f>
        <v> </v>
      </c>
      <c r="D29" s="99" t="str">
        <f>IF('Fase Iniziale'!B27=" "," ",IF('Fase Iniziale'!AB27="No"," ",IF('Fase Iniziale'!AB27="Si",IF(Scrutini!C27="6,0",6,Scrutini!C27))))</f>
        <v> </v>
      </c>
      <c r="E29" s="99" t="str">
        <f>IF('Fase Iniziale'!B27=" "," ",IF('Fase Iniziale'!AB27="No"," ",IF('Fase Iniziale'!AB27="Si",IF(Scrutini!D27="6,0",6,Scrutini!D27))))</f>
        <v> </v>
      </c>
      <c r="F29" s="99" t="str">
        <f>IF('Fase Iniziale'!B27=" "," ",IF('Fase Iniziale'!AB27="No"," ",IF('Fase Iniziale'!AB27="Si",IF(Scrutini!E27="6,0",6,Scrutini!E27))))</f>
        <v> </v>
      </c>
      <c r="G29" s="99" t="str">
        <f>IF('Fase Iniziale'!B27=" "," ",IF('Fase Iniziale'!AB27="No"," ",IF('Fase Iniziale'!AB27="Si",IF(Scrutini!F27="6,0",6,Scrutini!F27))))</f>
        <v> </v>
      </c>
      <c r="H29" s="99" t="str">
        <f>IF('Fase Iniziale'!B27=" "," ",IF('Fase Iniziale'!AB27="No"," ",IF('Fase Iniziale'!AB27="Si",IF(Scrutini!G27="6,0",6,Scrutini!G27))))</f>
        <v> </v>
      </c>
      <c r="I29" s="99" t="str">
        <f>IF('Fase Iniziale'!B27=" "," ",IF('Fase Iniziale'!AB27="No"," ",IF('Fase Iniziale'!AB27="Si",IF(Scrutini!H27="6,0",6,Scrutini!H27))))</f>
        <v> </v>
      </c>
      <c r="J29" s="99" t="str">
        <f>IF('Fase Iniziale'!B27=" "," ",IF('Fase Iniziale'!AB27="No"," ",IF('Fase Iniziale'!AB27="Si",IF(Scrutini!I27="6,0",6,Scrutini!I27))))</f>
        <v> </v>
      </c>
      <c r="K29" s="99" t="str">
        <f>IF('Fase Iniziale'!B27=" "," ",IF('Fase Iniziale'!AB27="No"," ",IF('Fase Iniziale'!AB27="Si",IF(Scrutini!J27="6,0",6,Scrutini!J27))))</f>
        <v> </v>
      </c>
      <c r="L29" s="99" t="str">
        <f>IF('Fase Iniziale'!B27=" "," ",IF('Fase Iniziale'!AB27="No"," ",IF('Fase Iniziale'!AB27="Si",IF(Scrutini!K27="6,0",6,Scrutini!K27))))</f>
        <v> </v>
      </c>
      <c r="M29" s="99" t="str">
        <f>Scrutini!O27</f>
        <v> </v>
      </c>
      <c r="N29" s="207" t="str">
        <f>IF('Fase Iniziale'!C27="m",IF('Fase Iniziale'!AB27="No",Formule!$L$11,IF('Fase Iniziale'!Z27&gt;0,Formule!$L$9,Formule!$L$7)),IF('Fase Iniziale'!C27=" "," ",IF('Fase Iniziale'!AB27="No",Formule!$L$12,IF('Fase Iniziale'!Z27&gt;0,Formule!$L$10,Formule!$L$8))))</f>
        <v> </v>
      </c>
      <c r="O29" s="99" t="str">
        <f>IF('Fase Iniziale'!AB27="No"," ",Credito!O28)</f>
        <v> </v>
      </c>
      <c r="P29" s="99" t="str">
        <f>'Fase Iniziale'!AA27</f>
        <v> </v>
      </c>
      <c r="Q29" s="100" t="str">
        <f>IF('Fase Iniziale'!B27=" "," ",SUM(O29:P29))</f>
        <v> </v>
      </c>
      <c r="R29" s="107"/>
      <c r="S29" s="97">
        <v>25</v>
      </c>
      <c r="T29" s="98" t="str">
        <f>Scrutini!B27</f>
        <v> </v>
      </c>
      <c r="U29" s="99" t="str">
        <f>IF('Fase Iniziale'!AB27="No"," ",IF('Fase Iniziale'!F27&lt;6,"X"," "))</f>
        <v> </v>
      </c>
      <c r="V29" s="99" t="str">
        <f>IF('Fase Iniziale'!AB27="No"," ",IF('Fase Iniziale'!H27&lt;6,"X"," "))</f>
        <v> </v>
      </c>
      <c r="W29" s="99" t="str">
        <f>IF('Fase Iniziale'!AB27="No"," ",IF('Fase Iniziale'!J27&lt;6,"X"," "))</f>
        <v> </v>
      </c>
      <c r="X29" s="99" t="str">
        <f>IF('Fase Iniziale'!AB27="No"," ",IF('Fase Iniziale'!L27&lt;6,"X"," "))</f>
        <v> </v>
      </c>
      <c r="Y29" s="99" t="str">
        <f>IF('Fase Iniziale'!AB27="No"," ",IF('Fase Iniziale'!N27&lt;6,"X"," "))</f>
        <v> </v>
      </c>
      <c r="Z29" s="99" t="str">
        <f>IF('Fase Iniziale'!AB27="No"," ",IF('Fase Iniziale'!P27&lt;6,"X"," "))</f>
        <v> </v>
      </c>
      <c r="AA29" s="101" t="str">
        <f>IF('Fase Iniziale'!AB27="No"," ",IF('Fase Iniziale'!R27&lt;6,"X"," "))</f>
        <v> </v>
      </c>
      <c r="AB29" s="99" t="str">
        <f>IF('Fase Iniziale'!AB27="No"," ",IF('Fase Iniziale'!T27&lt;6,"X"," "))</f>
        <v> </v>
      </c>
      <c r="AC29" s="99" t="str">
        <f>IF('Fase Iniziale'!AB27="No"," ",IF('Fase Iniziale'!V27&lt;6,"X"," "))</f>
        <v> </v>
      </c>
      <c r="AD29" s="259"/>
      <c r="AE29" s="260"/>
      <c r="AF29" s="261">
        <f>IF(Credito!AF28="Non Prom."," ",Credito!AF28)</f>
        <v>0</v>
      </c>
    </row>
    <row r="30" spans="1:32" ht="21" customHeight="1">
      <c r="A30" s="87">
        <v>26</v>
      </c>
      <c r="B30" s="88" t="str">
        <f>Scrutini!B28</f>
        <v> </v>
      </c>
      <c r="C30" s="89" t="str">
        <f>IF('Fase Iniziale'!AB28="Si",'Fase Iniziale'!D28," ")</f>
        <v> </v>
      </c>
      <c r="D30" s="90" t="str">
        <f>IF('Fase Iniziale'!B28=" "," ",IF('Fase Iniziale'!AB28="No"," ",IF('Fase Iniziale'!AB28="Si",IF(Scrutini!C28="6,0",6,Scrutini!C28))))</f>
        <v> </v>
      </c>
      <c r="E30" s="90" t="str">
        <f>IF('Fase Iniziale'!B28=" "," ",IF('Fase Iniziale'!AB28="No"," ",IF('Fase Iniziale'!AB28="Si",IF(Scrutini!D28="6,0",6,Scrutini!D28))))</f>
        <v> </v>
      </c>
      <c r="F30" s="90" t="str">
        <f>IF('Fase Iniziale'!B28=" "," ",IF('Fase Iniziale'!AB28="No"," ",IF('Fase Iniziale'!AB28="Si",IF(Scrutini!E28="6,0",6,Scrutini!E28))))</f>
        <v> </v>
      </c>
      <c r="G30" s="90" t="str">
        <f>IF('Fase Iniziale'!B28=" "," ",IF('Fase Iniziale'!AB28="No"," ",IF('Fase Iniziale'!AB28="Si",IF(Scrutini!F28="6,0",6,Scrutini!F28))))</f>
        <v> </v>
      </c>
      <c r="H30" s="90" t="str">
        <f>IF('Fase Iniziale'!B28=" "," ",IF('Fase Iniziale'!AB28="No"," ",IF('Fase Iniziale'!AB28="Si",IF(Scrutini!G28="6,0",6,Scrutini!G28))))</f>
        <v> </v>
      </c>
      <c r="I30" s="90" t="str">
        <f>IF('Fase Iniziale'!B28=" "," ",IF('Fase Iniziale'!AB28="No"," ",IF('Fase Iniziale'!AB28="Si",IF(Scrutini!H28="6,0",6,Scrutini!H28))))</f>
        <v> </v>
      </c>
      <c r="J30" s="90" t="str">
        <f>IF('Fase Iniziale'!B28=" "," ",IF('Fase Iniziale'!AB28="No"," ",IF('Fase Iniziale'!AB28="Si",IF(Scrutini!I28="6,0",6,Scrutini!I28))))</f>
        <v> </v>
      </c>
      <c r="K30" s="90" t="str">
        <f>IF('Fase Iniziale'!B28=" "," ",IF('Fase Iniziale'!AB28="No"," ",IF('Fase Iniziale'!AB28="Si",IF(Scrutini!J28="6,0",6,Scrutini!J28))))</f>
        <v> </v>
      </c>
      <c r="L30" s="90" t="str">
        <f>IF('Fase Iniziale'!B28=" "," ",IF('Fase Iniziale'!AB28="No"," ",IF('Fase Iniziale'!AB28="Si",IF(Scrutini!K28="6,0",6,Scrutini!K28))))</f>
        <v> </v>
      </c>
      <c r="M30" s="90" t="str">
        <f>Scrutini!O28</f>
        <v> </v>
      </c>
      <c r="N30" s="205" t="str">
        <f>IF('Fase Iniziale'!C28="m",IF('Fase Iniziale'!AB28="No",Formule!$L$11,IF('Fase Iniziale'!Z28&gt;0,Formule!$L$9,Formule!$L$7)),IF('Fase Iniziale'!C28=" "," ",IF('Fase Iniziale'!AB28="No",Formule!$L$12,IF('Fase Iniziale'!Z28&gt;0,Formule!$L$10,Formule!$L$8))))</f>
        <v> </v>
      </c>
      <c r="O30" s="90" t="str">
        <f>IF('Fase Iniziale'!AB28="No"," ",Credito!O29)</f>
        <v> </v>
      </c>
      <c r="P30" s="90" t="str">
        <f>'Fase Iniziale'!AA28</f>
        <v> </v>
      </c>
      <c r="Q30" s="91" t="str">
        <f>IF('Fase Iniziale'!B28=" "," ",SUM(O30:P30))</f>
        <v> </v>
      </c>
      <c r="R30" s="107"/>
      <c r="S30" s="87">
        <v>26</v>
      </c>
      <c r="T30" s="88" t="str">
        <f>Scrutini!B28</f>
        <v> </v>
      </c>
      <c r="U30" s="90" t="str">
        <f>IF('Fase Iniziale'!AB28="No"," ",IF('Fase Iniziale'!F28&lt;6,"X"," "))</f>
        <v> </v>
      </c>
      <c r="V30" s="90" t="str">
        <f>IF('Fase Iniziale'!AB28="No"," ",IF('Fase Iniziale'!H28&lt;6,"X"," "))</f>
        <v> </v>
      </c>
      <c r="W30" s="90" t="str">
        <f>IF('Fase Iniziale'!AB28="No"," ",IF('Fase Iniziale'!J28&lt;6,"X"," "))</f>
        <v> </v>
      </c>
      <c r="X30" s="90" t="str">
        <f>IF('Fase Iniziale'!AB28="No"," ",IF('Fase Iniziale'!L28&lt;6,"X"," "))</f>
        <v> </v>
      </c>
      <c r="Y30" s="90" t="str">
        <f>IF('Fase Iniziale'!AB28="No"," ",IF('Fase Iniziale'!N28&lt;6,"X"," "))</f>
        <v> </v>
      </c>
      <c r="Z30" s="90" t="str">
        <f>IF('Fase Iniziale'!AB28="No"," ",IF('Fase Iniziale'!P28&lt;6,"X"," "))</f>
        <v> </v>
      </c>
      <c r="AA30" s="90" t="str">
        <f>IF('Fase Iniziale'!AB28="No"," ",IF('Fase Iniziale'!R28&lt;6,"X"," "))</f>
        <v> </v>
      </c>
      <c r="AB30" s="90" t="str">
        <f>IF('Fase Iniziale'!AB28="No"," ",IF('Fase Iniziale'!T28&lt;6,"X"," "))</f>
        <v> </v>
      </c>
      <c r="AC30" s="90" t="str">
        <f>IF('Fase Iniziale'!AB28="No"," ",IF('Fase Iniziale'!V28&lt;6,"X"," "))</f>
        <v> </v>
      </c>
      <c r="AD30" s="262"/>
      <c r="AE30" s="263"/>
      <c r="AF30" s="264">
        <f>IF(Credito!AF29="Non Prom."," ",Credito!AF29)</f>
        <v>0</v>
      </c>
    </row>
    <row r="31" spans="1:32" ht="21" customHeight="1">
      <c r="A31" s="92">
        <v>27</v>
      </c>
      <c r="B31" s="93" t="str">
        <f>Scrutini!B29</f>
        <v> </v>
      </c>
      <c r="C31" s="153" t="str">
        <f>IF('Fase Iniziale'!AB29="Si",'Fase Iniziale'!D29," ")</f>
        <v> </v>
      </c>
      <c r="D31" s="94" t="str">
        <f>IF('Fase Iniziale'!B29=" "," ",IF('Fase Iniziale'!AB29="No"," ",IF('Fase Iniziale'!AB29="Si",IF(Scrutini!C29="6,0",6,Scrutini!C29))))</f>
        <v> </v>
      </c>
      <c r="E31" s="94" t="str">
        <f>IF('Fase Iniziale'!B29=" "," ",IF('Fase Iniziale'!AB29="No"," ",IF('Fase Iniziale'!AB29="Si",IF(Scrutini!D29="6,0",6,Scrutini!D29))))</f>
        <v> </v>
      </c>
      <c r="F31" s="94" t="str">
        <f>IF('Fase Iniziale'!B29=" "," ",IF('Fase Iniziale'!AB29="No"," ",IF('Fase Iniziale'!AB29="Si",IF(Scrutini!E29="6,0",6,Scrutini!E29))))</f>
        <v> </v>
      </c>
      <c r="G31" s="94" t="str">
        <f>IF('Fase Iniziale'!B29=" "," ",IF('Fase Iniziale'!AB29="No"," ",IF('Fase Iniziale'!AB29="Si",IF(Scrutini!F29="6,0",6,Scrutini!F29))))</f>
        <v> </v>
      </c>
      <c r="H31" s="94" t="str">
        <f>IF('Fase Iniziale'!B29=" "," ",IF('Fase Iniziale'!AB29="No"," ",IF('Fase Iniziale'!AB29="Si",IF(Scrutini!G29="6,0",6,Scrutini!G29))))</f>
        <v> </v>
      </c>
      <c r="I31" s="94" t="str">
        <f>IF('Fase Iniziale'!B29=" "," ",IF('Fase Iniziale'!AB29="No"," ",IF('Fase Iniziale'!AB29="Si",IF(Scrutini!H29="6,0",6,Scrutini!H29))))</f>
        <v> </v>
      </c>
      <c r="J31" s="94" t="str">
        <f>IF('Fase Iniziale'!B29=" "," ",IF('Fase Iniziale'!AB29="No"," ",IF('Fase Iniziale'!AB29="Si",IF(Scrutini!I29="6,0",6,Scrutini!I29))))</f>
        <v> </v>
      </c>
      <c r="K31" s="94" t="str">
        <f>IF('Fase Iniziale'!B29=" "," ",IF('Fase Iniziale'!AB29="No"," ",IF('Fase Iniziale'!AB29="Si",IF(Scrutini!J29="6,0",6,Scrutini!J29))))</f>
        <v> </v>
      </c>
      <c r="L31" s="94" t="str">
        <f>IF('Fase Iniziale'!B29=" "," ",IF('Fase Iniziale'!AB29="No"," ",IF('Fase Iniziale'!AB29="Si",IF(Scrutini!K29="6,0",6,Scrutini!K29))))</f>
        <v> </v>
      </c>
      <c r="M31" s="94" t="str">
        <f>Scrutini!O29</f>
        <v> </v>
      </c>
      <c r="N31" s="205" t="str">
        <f>IF('Fase Iniziale'!C29="m",IF('Fase Iniziale'!AB29="No",Formule!$L$11,IF('Fase Iniziale'!Z29&gt;0,Formule!$L$9,Formule!$L$7)),IF('Fase Iniziale'!C29=" "," ",IF('Fase Iniziale'!AB29="No",Formule!$L$12,IF('Fase Iniziale'!Z29&gt;0,Formule!$L$10,Formule!$L$8))))</f>
        <v> </v>
      </c>
      <c r="O31" s="94" t="str">
        <f>IF('Fase Iniziale'!AB29="No"," ",Credito!O30)</f>
        <v> </v>
      </c>
      <c r="P31" s="94" t="str">
        <f>'Fase Iniziale'!AA29</f>
        <v> </v>
      </c>
      <c r="Q31" s="95" t="str">
        <f>IF('Fase Iniziale'!B29=" "," ",SUM(O31:P31))</f>
        <v> </v>
      </c>
      <c r="R31" s="107"/>
      <c r="S31" s="92">
        <v>27</v>
      </c>
      <c r="T31" s="93" t="str">
        <f>Scrutini!B29</f>
        <v> </v>
      </c>
      <c r="U31" s="94" t="str">
        <f>IF('Fase Iniziale'!AB29="No"," ",IF('Fase Iniziale'!F29&lt;6,"X"," "))</f>
        <v> </v>
      </c>
      <c r="V31" s="94" t="str">
        <f>IF('Fase Iniziale'!AB29="No"," ",IF('Fase Iniziale'!H29&lt;6,"X"," "))</f>
        <v> </v>
      </c>
      <c r="W31" s="94" t="str">
        <f>IF('Fase Iniziale'!AB29="No"," ",IF('Fase Iniziale'!J29&lt;6,"X"," "))</f>
        <v> </v>
      </c>
      <c r="X31" s="94" t="str">
        <f>IF('Fase Iniziale'!AB29="No"," ",IF('Fase Iniziale'!L29&lt;6,"X"," "))</f>
        <v> </v>
      </c>
      <c r="Y31" s="94" t="str">
        <f>IF('Fase Iniziale'!AB29="No"," ",IF('Fase Iniziale'!N29&lt;6,"X"," "))</f>
        <v> </v>
      </c>
      <c r="Z31" s="94" t="str">
        <f>IF('Fase Iniziale'!AB29="No"," ",IF('Fase Iniziale'!P29&lt;6,"X"," "))</f>
        <v> </v>
      </c>
      <c r="AA31" s="96" t="str">
        <f>IF('Fase Iniziale'!AB29="No"," ",IF('Fase Iniziale'!R29&lt;6,"X"," "))</f>
        <v> </v>
      </c>
      <c r="AB31" s="94" t="str">
        <f>IF('Fase Iniziale'!AB29="No"," ",IF('Fase Iniziale'!T29&lt;6,"X"," "))</f>
        <v> </v>
      </c>
      <c r="AC31" s="94" t="str">
        <f>IF('Fase Iniziale'!AB29="No"," ",IF('Fase Iniziale'!V29&lt;6,"X"," "))</f>
        <v> </v>
      </c>
      <c r="AD31" s="253"/>
      <c r="AE31" s="254"/>
      <c r="AF31" s="255">
        <f>IF(Credito!AF30="Non Prom."," ",Credito!AF30)</f>
        <v>0</v>
      </c>
    </row>
    <row r="32" spans="1:32" ht="21" customHeight="1">
      <c r="A32" s="92">
        <v>28</v>
      </c>
      <c r="B32" s="93" t="str">
        <f>Scrutini!B30</f>
        <v> </v>
      </c>
      <c r="C32" s="153" t="str">
        <f>IF('Fase Iniziale'!AB30="Si",'Fase Iniziale'!D30," ")</f>
        <v> </v>
      </c>
      <c r="D32" s="94" t="str">
        <f>IF('Fase Iniziale'!B30=" "," ",IF('Fase Iniziale'!AB30="No"," ",IF('Fase Iniziale'!AB30="Si",IF(Scrutini!C30="6,0",6,Scrutini!C30))))</f>
        <v> </v>
      </c>
      <c r="E32" s="94" t="str">
        <f>IF('Fase Iniziale'!B30=" "," ",IF('Fase Iniziale'!AB30="No"," ",IF('Fase Iniziale'!AB30="Si",IF(Scrutini!D30="6,0",6,Scrutini!D30))))</f>
        <v> </v>
      </c>
      <c r="F32" s="94" t="str">
        <f>IF('Fase Iniziale'!B30=" "," ",IF('Fase Iniziale'!AB30="No"," ",IF('Fase Iniziale'!AB30="Si",IF(Scrutini!E30="6,0",6,Scrutini!E30))))</f>
        <v> </v>
      </c>
      <c r="G32" s="94" t="str">
        <f>IF('Fase Iniziale'!B30=" "," ",IF('Fase Iniziale'!AB30="No"," ",IF('Fase Iniziale'!AB30="Si",IF(Scrutini!F30="6,0",6,Scrutini!F30))))</f>
        <v> </v>
      </c>
      <c r="H32" s="94" t="str">
        <f>IF('Fase Iniziale'!B30=" "," ",IF('Fase Iniziale'!AB30="No"," ",IF('Fase Iniziale'!AB30="Si",IF(Scrutini!G30="6,0",6,Scrutini!G30))))</f>
        <v> </v>
      </c>
      <c r="I32" s="94" t="str">
        <f>IF('Fase Iniziale'!B30=" "," ",IF('Fase Iniziale'!AB30="No"," ",IF('Fase Iniziale'!AB30="Si",IF(Scrutini!H30="6,0",6,Scrutini!H30))))</f>
        <v> </v>
      </c>
      <c r="J32" s="94" t="str">
        <f>IF('Fase Iniziale'!B30=" "," ",IF('Fase Iniziale'!AB30="No"," ",IF('Fase Iniziale'!AB30="Si",IF(Scrutini!I30="6,0",6,Scrutini!I30))))</f>
        <v> </v>
      </c>
      <c r="K32" s="94" t="str">
        <f>IF('Fase Iniziale'!B30=" "," ",IF('Fase Iniziale'!AB30="No"," ",IF('Fase Iniziale'!AB30="Si",IF(Scrutini!J30="6,0",6,Scrutini!J30))))</f>
        <v> </v>
      </c>
      <c r="L32" s="94" t="str">
        <f>IF('Fase Iniziale'!B30=" "," ",IF('Fase Iniziale'!AB30="No"," ",IF('Fase Iniziale'!AB30="Si",IF(Scrutini!K30="6,0",6,Scrutini!K30))))</f>
        <v> </v>
      </c>
      <c r="M32" s="94" t="str">
        <f>Scrutini!O30</f>
        <v> </v>
      </c>
      <c r="N32" s="205" t="str">
        <f>IF('Fase Iniziale'!C30="m",IF('Fase Iniziale'!AB30="No",Formule!$L$11,IF('Fase Iniziale'!Z30&gt;0,Formule!$L$9,Formule!$L$7)),IF('Fase Iniziale'!C30=" "," ",IF('Fase Iniziale'!AB30="No",Formule!$L$12,IF('Fase Iniziale'!Z30&gt;0,Formule!$L$10,Formule!$L$8))))</f>
        <v> </v>
      </c>
      <c r="O32" s="94" t="str">
        <f>IF('Fase Iniziale'!AB30="No"," ",Credito!O31)</f>
        <v> </v>
      </c>
      <c r="P32" s="94" t="str">
        <f>'Fase Iniziale'!AA30</f>
        <v> </v>
      </c>
      <c r="Q32" s="95" t="str">
        <f>IF('Fase Iniziale'!B30=" "," ",SUM(O32:P32))</f>
        <v> </v>
      </c>
      <c r="R32" s="107"/>
      <c r="S32" s="92">
        <v>28</v>
      </c>
      <c r="T32" s="93" t="str">
        <f>Scrutini!B30</f>
        <v> </v>
      </c>
      <c r="U32" s="94" t="str">
        <f>IF('Fase Iniziale'!AB30="No"," ",IF('Fase Iniziale'!F30&lt;6,"X"," "))</f>
        <v> </v>
      </c>
      <c r="V32" s="94" t="str">
        <f>IF('Fase Iniziale'!AB30="No"," ",IF('Fase Iniziale'!H30&lt;6,"X"," "))</f>
        <v> </v>
      </c>
      <c r="W32" s="94" t="str">
        <f>IF('Fase Iniziale'!AB30="No"," ",IF('Fase Iniziale'!J30&lt;6,"X"," "))</f>
        <v> </v>
      </c>
      <c r="X32" s="94" t="str">
        <f>IF('Fase Iniziale'!AB30="No"," ",IF('Fase Iniziale'!L30&lt;6,"X"," "))</f>
        <v> </v>
      </c>
      <c r="Y32" s="94" t="str">
        <f>IF('Fase Iniziale'!AB30="No"," ",IF('Fase Iniziale'!N30&lt;6,"X"," "))</f>
        <v> </v>
      </c>
      <c r="Z32" s="94" t="str">
        <f>IF('Fase Iniziale'!AB30="No"," ",IF('Fase Iniziale'!P30&lt;6,"X"," "))</f>
        <v> </v>
      </c>
      <c r="AA32" s="96" t="str">
        <f>IF('Fase Iniziale'!AB30="No"," ",IF('Fase Iniziale'!R30&lt;6,"X"," "))</f>
        <v> </v>
      </c>
      <c r="AB32" s="94" t="str">
        <f>IF('Fase Iniziale'!AB30="No"," ",IF('Fase Iniziale'!T30&lt;6,"X"," "))</f>
        <v> </v>
      </c>
      <c r="AC32" s="94" t="str">
        <f>IF('Fase Iniziale'!AB30="No"," ",IF('Fase Iniziale'!V30&lt;6,"X"," "))</f>
        <v> </v>
      </c>
      <c r="AD32" s="253"/>
      <c r="AE32" s="254"/>
      <c r="AF32" s="255">
        <f>IF(Credito!AF31="Non Prom."," ",Credito!AF31)</f>
        <v>0</v>
      </c>
    </row>
    <row r="33" spans="1:32" ht="21" customHeight="1">
      <c r="A33" s="92">
        <v>29</v>
      </c>
      <c r="B33" s="93" t="str">
        <f>Scrutini!B31</f>
        <v> </v>
      </c>
      <c r="C33" s="153" t="str">
        <f>IF('Fase Iniziale'!AB31="Si",'Fase Iniziale'!D31," ")</f>
        <v> </v>
      </c>
      <c r="D33" s="94" t="str">
        <f>IF('Fase Iniziale'!B31=" "," ",IF('Fase Iniziale'!AB31="No"," ",IF('Fase Iniziale'!AB31="Si",IF(Scrutini!C31="6,0",6,Scrutini!C31))))</f>
        <v> </v>
      </c>
      <c r="E33" s="94" t="str">
        <f>IF('Fase Iniziale'!B31=" "," ",IF('Fase Iniziale'!AB31="No"," ",IF('Fase Iniziale'!AB31="Si",IF(Scrutini!D31="6,0",6,Scrutini!D31))))</f>
        <v> </v>
      </c>
      <c r="F33" s="94" t="str">
        <f>IF('Fase Iniziale'!B31=" "," ",IF('Fase Iniziale'!AB31="No"," ",IF('Fase Iniziale'!AB31="Si",IF(Scrutini!E31="6,0",6,Scrutini!E31))))</f>
        <v> </v>
      </c>
      <c r="G33" s="94" t="str">
        <f>IF('Fase Iniziale'!B31=" "," ",IF('Fase Iniziale'!AB31="No"," ",IF('Fase Iniziale'!AB31="Si",IF(Scrutini!F31="6,0",6,Scrutini!F31))))</f>
        <v> </v>
      </c>
      <c r="H33" s="94" t="str">
        <f>IF('Fase Iniziale'!B31=" "," ",IF('Fase Iniziale'!AB31="No"," ",IF('Fase Iniziale'!AB31="Si",IF(Scrutini!G31="6,0",6,Scrutini!G31))))</f>
        <v> </v>
      </c>
      <c r="I33" s="94" t="str">
        <f>IF('Fase Iniziale'!B31=" "," ",IF('Fase Iniziale'!AB31="No"," ",IF('Fase Iniziale'!AB31="Si",IF(Scrutini!H31="6,0",6,Scrutini!H31))))</f>
        <v> </v>
      </c>
      <c r="J33" s="94" t="str">
        <f>IF('Fase Iniziale'!B31=" "," ",IF('Fase Iniziale'!AB31="No"," ",IF('Fase Iniziale'!AB31="Si",IF(Scrutini!I31="6,0",6,Scrutini!I31))))</f>
        <v> </v>
      </c>
      <c r="K33" s="94" t="str">
        <f>IF('Fase Iniziale'!B31=" "," ",IF('Fase Iniziale'!AB31="No"," ",IF('Fase Iniziale'!AB31="Si",IF(Scrutini!J31="6,0",6,Scrutini!J31))))</f>
        <v> </v>
      </c>
      <c r="L33" s="94" t="str">
        <f>IF('Fase Iniziale'!B31=" "," ",IF('Fase Iniziale'!AB31="No"," ",IF('Fase Iniziale'!AB31="Si",IF(Scrutini!K31="6,0",6,Scrutini!K31))))</f>
        <v> </v>
      </c>
      <c r="M33" s="94" t="str">
        <f>Scrutini!O31</f>
        <v> </v>
      </c>
      <c r="N33" s="205" t="str">
        <f>IF('Fase Iniziale'!C31="m",IF('Fase Iniziale'!AB31="No",Formule!$L$11,IF('Fase Iniziale'!Z31&gt;0,Formule!$L$9,Formule!$L$7)),IF('Fase Iniziale'!C31=" "," ",IF('Fase Iniziale'!AB31="No",Formule!$L$12,IF('Fase Iniziale'!Z31&gt;0,Formule!$L$10,Formule!$L$8))))</f>
        <v> </v>
      </c>
      <c r="O33" s="94" t="str">
        <f>IF('Fase Iniziale'!AB31="No"," ",Credito!O32)</f>
        <v> </v>
      </c>
      <c r="P33" s="94" t="str">
        <f>'Fase Iniziale'!AA31</f>
        <v> </v>
      </c>
      <c r="Q33" s="95" t="str">
        <f>IF('Fase Iniziale'!B31=" "," ",SUM(O33:P33))</f>
        <v> </v>
      </c>
      <c r="R33" s="107"/>
      <c r="S33" s="92">
        <v>29</v>
      </c>
      <c r="T33" s="93" t="str">
        <f>Scrutini!B31</f>
        <v> </v>
      </c>
      <c r="U33" s="94" t="str">
        <f>IF('Fase Iniziale'!AB31="No"," ",IF('Fase Iniziale'!F31&lt;6,"X"," "))</f>
        <v> </v>
      </c>
      <c r="V33" s="94" t="str">
        <f>IF('Fase Iniziale'!AB31="No"," ",IF('Fase Iniziale'!H31&lt;6,"X"," "))</f>
        <v> </v>
      </c>
      <c r="W33" s="94" t="str">
        <f>IF('Fase Iniziale'!AB31="No"," ",IF('Fase Iniziale'!J31&lt;6,"X"," "))</f>
        <v> </v>
      </c>
      <c r="X33" s="94" t="str">
        <f>IF('Fase Iniziale'!AB31="No"," ",IF('Fase Iniziale'!L31&lt;6,"X"," "))</f>
        <v> </v>
      </c>
      <c r="Y33" s="94" t="str">
        <f>IF('Fase Iniziale'!AB31="No"," ",IF('Fase Iniziale'!N31&lt;6,"X"," "))</f>
        <v> </v>
      </c>
      <c r="Z33" s="94" t="str">
        <f>IF('Fase Iniziale'!AB31="No"," ",IF('Fase Iniziale'!P31&lt;6,"X"," "))</f>
        <v> </v>
      </c>
      <c r="AA33" s="96" t="str">
        <f>IF('Fase Iniziale'!AB31="No"," ",IF('Fase Iniziale'!R31&lt;6,"X"," "))</f>
        <v> </v>
      </c>
      <c r="AB33" s="94" t="str">
        <f>IF('Fase Iniziale'!AB31="No"," ",IF('Fase Iniziale'!T31&lt;6,"X"," "))</f>
        <v> </v>
      </c>
      <c r="AC33" s="94" t="str">
        <f>IF('Fase Iniziale'!AB31="No"," ",IF('Fase Iniziale'!V31&lt;6,"X"," "))</f>
        <v> </v>
      </c>
      <c r="AD33" s="253"/>
      <c r="AE33" s="254"/>
      <c r="AF33" s="255">
        <f>IF(Credito!AF32="Non Prom."," ",Credito!AF32)</f>
        <v>0</v>
      </c>
    </row>
    <row r="34" spans="1:32" ht="21" customHeight="1" thickBot="1">
      <c r="A34" s="103">
        <v>30</v>
      </c>
      <c r="B34" s="104" t="str">
        <f>Scrutini!B32</f>
        <v> </v>
      </c>
      <c r="C34" s="155" t="str">
        <f>IF('Fase Iniziale'!AB32="Si",'Fase Iniziale'!D32," ")</f>
        <v> </v>
      </c>
      <c r="D34" s="105" t="str">
        <f>IF('Fase Iniziale'!B32=" "," ",IF('Fase Iniziale'!AB32="No"," ",IF('Fase Iniziale'!AB32="Si",IF(Scrutini!C32="6,0",6,Scrutini!C32))))</f>
        <v> </v>
      </c>
      <c r="E34" s="105" t="str">
        <f>IF('Fase Iniziale'!B32=" "," ",IF('Fase Iniziale'!AB32="No"," ",IF('Fase Iniziale'!AB32="Si",IF(Scrutini!D32="6,0",6,Scrutini!D32))))</f>
        <v> </v>
      </c>
      <c r="F34" s="105" t="str">
        <f>IF('Fase Iniziale'!B32=" "," ",IF('Fase Iniziale'!AB32="No"," ",IF('Fase Iniziale'!AB32="Si",IF(Scrutini!E32="6,0",6,Scrutini!E32))))</f>
        <v> </v>
      </c>
      <c r="G34" s="105" t="str">
        <f>IF('Fase Iniziale'!B32=" "," ",IF('Fase Iniziale'!AB32="No"," ",IF('Fase Iniziale'!AB32="Si",IF(Scrutini!F32="6,0",6,Scrutini!F32))))</f>
        <v> </v>
      </c>
      <c r="H34" s="105" t="str">
        <f>IF('Fase Iniziale'!B32=" "," ",IF('Fase Iniziale'!AB32="No"," ",IF('Fase Iniziale'!AB32="Si",IF(Scrutini!G32="6,0",6,Scrutini!G32))))</f>
        <v> </v>
      </c>
      <c r="I34" s="105" t="str">
        <f>IF('Fase Iniziale'!B32=" "," ",IF('Fase Iniziale'!AB32="No"," ",IF('Fase Iniziale'!AB32="Si",IF(Scrutini!H32="6,0",6,Scrutini!H32))))</f>
        <v> </v>
      </c>
      <c r="J34" s="105" t="str">
        <f>IF('Fase Iniziale'!B32=" "," ",IF('Fase Iniziale'!AB32="No"," ",IF('Fase Iniziale'!AB32="Si",IF(Scrutini!I32="6,0",6,Scrutini!I32))))</f>
        <v> </v>
      </c>
      <c r="K34" s="105" t="str">
        <f>IF('Fase Iniziale'!B32=" "," ",IF('Fase Iniziale'!AB32="No"," ",IF('Fase Iniziale'!AB32="Si",IF(Scrutini!J32="6,0",6,Scrutini!J32))))</f>
        <v> </v>
      </c>
      <c r="L34" s="105" t="str">
        <f>IF('Fase Iniziale'!B32=" "," ",IF('Fase Iniziale'!AB32="No"," ",IF('Fase Iniziale'!AB32="Si",IF(Scrutini!K32="6,0",6,Scrutini!K32))))</f>
        <v> </v>
      </c>
      <c r="M34" s="105" t="str">
        <f>Scrutini!O32</f>
        <v> </v>
      </c>
      <c r="N34" s="206" t="str">
        <f>IF('Fase Iniziale'!C32="m",IF('Fase Iniziale'!AB32="No",Formule!$L$11,IF('Fase Iniziale'!Z32&gt;0,Formule!$L$9,Formule!$L$7)),IF('Fase Iniziale'!C32=" "," ",IF('Fase Iniziale'!AB32="No",Formule!$L$12,IF('Fase Iniziale'!Z32&gt;0,Formule!$L$10,Formule!$L$8))))</f>
        <v> </v>
      </c>
      <c r="O34" s="105" t="str">
        <f>IF('Fase Iniziale'!AB32="No"," ",Credito!O33)</f>
        <v> </v>
      </c>
      <c r="P34" s="105" t="str">
        <f>'Fase Iniziale'!AA32</f>
        <v> </v>
      </c>
      <c r="Q34" s="102" t="str">
        <f>IF('Fase Iniziale'!B32=" "," ",SUM(O34:P34))</f>
        <v> </v>
      </c>
      <c r="R34" s="107"/>
      <c r="S34" s="103">
        <v>30</v>
      </c>
      <c r="T34" s="104" t="str">
        <f>Scrutini!B32</f>
        <v> </v>
      </c>
      <c r="U34" s="105" t="str">
        <f>IF('Fase Iniziale'!AB32="No"," ",IF('Fase Iniziale'!F32&lt;6,"X"," "))</f>
        <v> </v>
      </c>
      <c r="V34" s="105" t="str">
        <f>IF('Fase Iniziale'!AB32="No"," ",IF('Fase Iniziale'!H32&lt;6,"X"," "))</f>
        <v> </v>
      </c>
      <c r="W34" s="105" t="str">
        <f>IF('Fase Iniziale'!AB32="No"," ",IF('Fase Iniziale'!J32&lt;6,"X"," "))</f>
        <v> </v>
      </c>
      <c r="X34" s="105" t="str">
        <f>IF('Fase Iniziale'!AB32="No"," ",IF('Fase Iniziale'!L32&lt;6,"X"," "))</f>
        <v> </v>
      </c>
      <c r="Y34" s="105" t="str">
        <f>IF('Fase Iniziale'!AB32="No"," ",IF('Fase Iniziale'!N32&lt;6,"X"," "))</f>
        <v> </v>
      </c>
      <c r="Z34" s="105" t="str">
        <f>IF('Fase Iniziale'!AB32="No"," ",IF('Fase Iniziale'!P32&lt;6,"X"," "))</f>
        <v> </v>
      </c>
      <c r="AA34" s="106" t="str">
        <f>IF('Fase Iniziale'!AB32="No"," ",IF('Fase Iniziale'!R32&lt;6,"X"," "))</f>
        <v> </v>
      </c>
      <c r="AB34" s="105" t="str">
        <f>IF('Fase Iniziale'!AB32="No"," ",IF('Fase Iniziale'!T32&lt;6,"X"," "))</f>
        <v> </v>
      </c>
      <c r="AC34" s="105" t="str">
        <f>IF('Fase Iniziale'!AB32="No"," ",IF('Fase Iniziale'!V32&lt;6,"X"," "))</f>
        <v> </v>
      </c>
      <c r="AD34" s="256"/>
      <c r="AE34" s="257"/>
      <c r="AF34" s="258">
        <f>IF(Credito!AF33="Non Prom."," ",Credito!AF33)</f>
        <v>0</v>
      </c>
    </row>
    <row r="35" spans="1:32" ht="18" customHeight="1" thickTop="1">
      <c r="A35" s="281" t="s">
        <v>27</v>
      </c>
      <c r="B35" s="281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2" ht="18" customHeight="1">
      <c r="A36" s="282" t="s">
        <v>60</v>
      </c>
      <c r="B36" s="282"/>
      <c r="C36" s="283" t="s">
        <v>61</v>
      </c>
      <c r="D36" s="283"/>
      <c r="E36" s="283"/>
      <c r="F36" s="283"/>
      <c r="G36" s="283"/>
      <c r="H36" s="283"/>
      <c r="I36" s="283"/>
      <c r="J36" s="283"/>
      <c r="K36" s="283"/>
      <c r="L36" s="109"/>
      <c r="M36" s="109"/>
      <c r="N36" s="110" t="s">
        <v>32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ht="18" customHeight="1">
      <c r="A37" s="109"/>
      <c r="B37" s="184" t="s">
        <v>69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 t="s">
        <v>33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</row>
  </sheetData>
  <sheetProtection password="E72A" sheet="1" objects="1" scenarios="1"/>
  <mergeCells count="45">
    <mergeCell ref="A35:B35"/>
    <mergeCell ref="A36:B36"/>
    <mergeCell ref="C36:K36"/>
    <mergeCell ref="S3:X3"/>
    <mergeCell ref="L3:M3"/>
    <mergeCell ref="Y3:AA3"/>
    <mergeCell ref="AC3:AD3"/>
    <mergeCell ref="A1:Q1"/>
    <mergeCell ref="A2:Q2"/>
    <mergeCell ref="S1:AF1"/>
    <mergeCell ref="S2:AF2"/>
    <mergeCell ref="A3:G3"/>
    <mergeCell ref="H3:J3"/>
    <mergeCell ref="AE3:AF3"/>
    <mergeCell ref="AD4:AF4"/>
    <mergeCell ref="AD5:AF5"/>
    <mergeCell ref="AD6:AF6"/>
    <mergeCell ref="AD7:AF7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D19:AF19"/>
    <mergeCell ref="AD26:AF26"/>
    <mergeCell ref="AD27:AF27"/>
    <mergeCell ref="AD20:AF20"/>
    <mergeCell ref="AD21:AF21"/>
    <mergeCell ref="AD22:AF22"/>
    <mergeCell ref="AD23:AF23"/>
    <mergeCell ref="AD24:AF24"/>
    <mergeCell ref="AD25:AF25"/>
    <mergeCell ref="AD32:AF32"/>
    <mergeCell ref="AD33:AF33"/>
    <mergeCell ref="AD34:AF34"/>
    <mergeCell ref="AD28:AF28"/>
    <mergeCell ref="AD29:AF29"/>
    <mergeCell ref="AD30:AF30"/>
    <mergeCell ref="AD31:AF31"/>
  </mergeCells>
  <printOptions horizontalCentered="1" verticalCentered="1"/>
  <pageMargins left="0.4" right="0.27" top="0" bottom="0" header="0" footer="0"/>
  <pageSetup horizontalDpi="600" verticalDpi="600" orientation="portrait" paperSize="9" scale="96" r:id="rId4"/>
  <colBreaks count="1" manualBreakCount="1">
    <brk id="17" max="36" man="1"/>
  </colBreaks>
  <legacyDrawing r:id="rId3"/>
  <oleObjects>
    <oleObject progId="PBrush" shapeId="1189622" r:id="rId1"/>
    <oleObject progId="PBrush" shapeId="65370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2" sqref="A2"/>
    </sheetView>
  </sheetViews>
  <sheetFormatPr defaultColWidth="9.140625" defaultRowHeight="12.75"/>
  <cols>
    <col min="1" max="7" width="7.00390625" style="10" bestFit="1" customWidth="1"/>
    <col min="8" max="8" width="5.00390625" style="10" bestFit="1" customWidth="1"/>
    <col min="9" max="9" width="5.8515625" style="10" bestFit="1" customWidth="1"/>
    <col min="10" max="10" width="4.00390625" style="10" bestFit="1" customWidth="1"/>
    <col min="11" max="11" width="9.140625" style="10" customWidth="1"/>
    <col min="12" max="12" width="30.8515625" style="10" customWidth="1"/>
  </cols>
  <sheetData>
    <row r="1" spans="1:12" ht="42.75" customHeight="1">
      <c r="A1" s="284" t="s">
        <v>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85">
        <v>9</v>
      </c>
      <c r="B2" s="185">
        <v>5.6</v>
      </c>
      <c r="C2" s="185"/>
      <c r="D2" s="185"/>
      <c r="E2" s="185"/>
      <c r="F2" s="185"/>
      <c r="G2" s="185"/>
      <c r="H2" s="185"/>
      <c r="I2" s="185"/>
      <c r="J2" s="185"/>
      <c r="K2" s="186"/>
      <c r="L2" s="187"/>
    </row>
    <row r="3" spans="1:12" ht="12.75">
      <c r="A3" s="185">
        <v>8</v>
      </c>
      <c r="B3" s="185">
        <v>4.6</v>
      </c>
      <c r="C3" s="185" t="s">
        <v>23</v>
      </c>
      <c r="D3" s="185">
        <v>5.15</v>
      </c>
      <c r="E3" s="185" t="s">
        <v>24</v>
      </c>
      <c r="F3" s="185">
        <v>5.3</v>
      </c>
      <c r="G3" s="185" t="s">
        <v>25</v>
      </c>
      <c r="H3" s="185">
        <v>5.45</v>
      </c>
      <c r="I3" s="185" t="s">
        <v>26</v>
      </c>
      <c r="J3" s="185">
        <v>5.6</v>
      </c>
      <c r="K3" s="186"/>
      <c r="L3" s="187"/>
    </row>
    <row r="4" spans="1:12" ht="12.75">
      <c r="A4" s="185">
        <v>7</v>
      </c>
      <c r="B4" s="185">
        <v>3.6</v>
      </c>
      <c r="C4" s="185" t="s">
        <v>23</v>
      </c>
      <c r="D4" s="185">
        <v>4.15</v>
      </c>
      <c r="E4" s="185" t="s">
        <v>24</v>
      </c>
      <c r="F4" s="185">
        <v>4.3</v>
      </c>
      <c r="G4" s="185" t="s">
        <v>25</v>
      </c>
      <c r="H4" s="185">
        <v>4.45</v>
      </c>
      <c r="I4" s="185" t="s">
        <v>26</v>
      </c>
      <c r="J4" s="185">
        <v>4.6</v>
      </c>
      <c r="K4" s="186"/>
      <c r="L4" s="187"/>
    </row>
    <row r="5" spans="1:12" ht="12.75">
      <c r="A5" s="185">
        <v>6</v>
      </c>
      <c r="B5" s="185">
        <v>2</v>
      </c>
      <c r="C5" s="185" t="s">
        <v>23</v>
      </c>
      <c r="D5" s="185">
        <v>3.15</v>
      </c>
      <c r="E5" s="185" t="s">
        <v>24</v>
      </c>
      <c r="F5" s="185">
        <v>3.3</v>
      </c>
      <c r="G5" s="185" t="s">
        <v>25</v>
      </c>
      <c r="H5" s="185">
        <v>3.45</v>
      </c>
      <c r="I5" s="185" t="s">
        <v>26</v>
      </c>
      <c r="J5" s="185">
        <v>3.6</v>
      </c>
      <c r="K5" s="186"/>
      <c r="L5" s="208"/>
    </row>
    <row r="6" spans="1:12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208"/>
    </row>
    <row r="7" spans="1:13" ht="12.75">
      <c r="A7" s="188" t="e">
        <f>IF(Credito!D4=$A$5,$B$5,IF(Credito!D4-INT(Credito!D4)&lt;0.25,$D$5,IF(Credito!D4-INT(Credito!D4)&lt;0.5,$F$5,IF(Credito!D4-INT(Credito!D4)&lt;0.75,$H$5,$J$5))))</f>
        <v>#VALUE!</v>
      </c>
      <c r="B7" s="188" t="e">
        <f>IF(Credito!D4=$A$4,$B$4,IF(Credito!D4-INT(Credito!D4)&lt;0.25,$D$4,IF(Credito!D4-INT(Credito!D4)&lt;0.5,$F$4,IF(Credito!D4-INT(Credito!D4)&lt;0.75,$H$4,$J$4))))</f>
        <v>#VALUE!</v>
      </c>
      <c r="C7" s="188" t="e">
        <f>IF(Credito!D4=$A$3,$B$3,IF(INT(Credito!D4)&gt;=9,Formule!$B$2,IF(Credito!D4-INT(Credito!D4)&lt;0.25,$D$3,IF(Credito!D4-INT(Credito!D4)&lt;0.5,$F$3,IF(Credito!D4-INT(Credito!D4)&lt;0.75,$H$3,$J$3)))))</f>
        <v>#VALUE!</v>
      </c>
      <c r="D7" s="188" t="e">
        <f>IF('Fase Iniziale'!AB3="N0"," ",IF(INT(ROUND(Credito!N4,0))-INT(Credito!E4)&gt;1,3,ROUND(Credito!N4,0)))</f>
        <v>#VALUE!</v>
      </c>
      <c r="E7" s="188" t="e">
        <f>IF(INT(ROUND(Credito!N4,0))-INT(Credito!E4)&gt;1,4,ROUND(Credito!N4,0))</f>
        <v>#VALUE!</v>
      </c>
      <c r="F7" s="188" t="e">
        <f>IF(INT(ROUND(Credito!N4,0))-INT(Credito!E4)&gt;1,5,ROUND(Credito!N4,0))</f>
        <v>#VALUE!</v>
      </c>
      <c r="G7" s="188" t="e">
        <f>IF(INT(ROUND(Credito!N4,0))-INT(Credito!E4)&gt;1,6,ROUND(Credito!N4,0))</f>
        <v>#VALUE!</v>
      </c>
      <c r="H7" s="188"/>
      <c r="I7" s="188"/>
      <c r="J7" s="188"/>
      <c r="K7" s="189" t="s">
        <v>76</v>
      </c>
      <c r="L7" s="190" t="s">
        <v>45</v>
      </c>
      <c r="M7" s="210"/>
    </row>
    <row r="8" spans="1:13" ht="12.75">
      <c r="A8" s="188" t="e">
        <f>IF(Credito!D5=$A$5,$B$5,IF(Credito!D5-INT(Credito!D5)&lt;0.25,$D$5,IF(Credito!D5-INT(Credito!D5)&lt;0.5,$F$5,IF(Credito!D5-INT(Credito!D5)&lt;0.75,$H$5,$J$5))))</f>
        <v>#VALUE!</v>
      </c>
      <c r="B8" s="188" t="e">
        <f>IF(Credito!D5=$A$4,$B$4,IF(Credito!D5-INT(Credito!D5)&lt;0.25,$D$4,IF(Credito!D5-INT(Credito!D5)&lt;0.5,$F$4,IF(Credito!D5-INT(Credito!D5)&lt;0.75,$H$4,$J$4))))</f>
        <v>#VALUE!</v>
      </c>
      <c r="C8" s="188" t="e">
        <f>IF(Credito!D5=$A$3,$B$3,IF(INT(Credito!D5)&gt;=9,Formule!$B$2,IF(Credito!D5-INT(Credito!D5)&lt;0.25,$D$3,IF(Credito!D5-INT(Credito!D5)&lt;0.5,$F$3,IF(Credito!D5-INT(Credito!D5)&lt;0.75,$H$3,$J$3)))))</f>
        <v>#VALUE!</v>
      </c>
      <c r="D8" s="188" t="e">
        <f>IF('Fase Iniziale'!AB4="N0"," ",IF(INT(ROUND(Credito!N5,0))-INT(Credito!E5)&gt;1,3,ROUND(Credito!N5,0)))</f>
        <v>#VALUE!</v>
      </c>
      <c r="E8" s="188" t="e">
        <f>IF(INT(ROUND(Credito!N5,0))-INT(Credito!E5)&gt;1,4,ROUND(Credito!N5,0))</f>
        <v>#VALUE!</v>
      </c>
      <c r="F8" s="188" t="e">
        <f>IF(INT(ROUND(Credito!N5,0))-INT(Credito!E5)&gt;1,5,ROUND(Credito!N5,0))</f>
        <v>#VALUE!</v>
      </c>
      <c r="G8" s="188" t="e">
        <f>IF(INT(ROUND(Credito!N5,0))-INT(Credito!E5)&gt;1,6,ROUND(Credito!N5,0))</f>
        <v>#VALUE!</v>
      </c>
      <c r="H8" s="188"/>
      <c r="I8" s="188"/>
      <c r="J8" s="188"/>
      <c r="K8" s="189" t="s">
        <v>77</v>
      </c>
      <c r="L8" s="190" t="s">
        <v>44</v>
      </c>
      <c r="M8" s="210"/>
    </row>
    <row r="9" spans="1:13" ht="21">
      <c r="A9" s="188" t="e">
        <f>IF(Credito!D6=$A$5,$B$5,IF(Credito!D6-INT(Credito!D6)&lt;0.25,$D$5,IF(Credito!D6-INT(Credito!D6)&lt;0.5,$F$5,IF(Credito!D6-INT(Credito!D6)&lt;0.75,$H$5,$J$5))))</f>
        <v>#VALUE!</v>
      </c>
      <c r="B9" s="188" t="e">
        <f>IF(Credito!D6=$A$4,$B$4,IF(Credito!D6-INT(Credito!D6)&lt;0.25,$D$4,IF(Credito!D6-INT(Credito!D6)&lt;0.5,$F$4,IF(Credito!D6-INT(Credito!D6)&lt;0.75,$H$4,$J$4))))</f>
        <v>#VALUE!</v>
      </c>
      <c r="C9" s="188" t="e">
        <f>IF(Credito!D6=$A$3,$B$3,IF(INT(Credito!D6)&gt;=9,Formule!$B$2,IF(Credito!D6-INT(Credito!D6)&lt;0.25,$D$3,IF(Credito!D6-INT(Credito!D6)&lt;0.5,$F$3,IF(Credito!D6-INT(Credito!D6)&lt;0.75,$H$3,$J$3)))))</f>
        <v>#VALUE!</v>
      </c>
      <c r="D9" s="188" t="e">
        <f>IF('Fase Iniziale'!AB5="N0"," ",IF(INT(ROUND(Credito!N6,0))-INT(Credito!E6)&gt;1,3,ROUND(Credito!N6,0)))</f>
        <v>#VALUE!</v>
      </c>
      <c r="E9" s="188" t="e">
        <f>IF(INT(ROUND(Credito!N6,0))-INT(Credito!E6)&gt;1,4,ROUND(Credito!N6,0))</f>
        <v>#VALUE!</v>
      </c>
      <c r="F9" s="188" t="e">
        <f>IF(INT(ROUND(Credito!N6,0))-INT(Credito!E6)&gt;1,5,ROUND(Credito!N6,0))</f>
        <v>#VALUE!</v>
      </c>
      <c r="G9" s="188" t="e">
        <f>IF(INT(ROUND(Credito!N6,0))-INT(Credito!E6)&gt;1,6,ROUND(Credito!N6,0))</f>
        <v>#VALUE!</v>
      </c>
      <c r="H9" s="188"/>
      <c r="I9" s="188" t="s">
        <v>62</v>
      </c>
      <c r="J9" s="188"/>
      <c r="K9" s="189" t="s">
        <v>78</v>
      </c>
      <c r="L9" s="190" t="s">
        <v>46</v>
      </c>
      <c r="M9" s="210"/>
    </row>
    <row r="10" spans="1:13" ht="21">
      <c r="A10" s="188" t="e">
        <f>IF(Credito!D7=$A$5,$B$5,IF(Credito!D7-INT(Credito!D7)&lt;0.25,$D$5,IF(Credito!D7-INT(Credito!D7)&lt;0.5,$F$5,IF(Credito!D7-INT(Credito!D7)&lt;0.75,$H$5,$J$5))))</f>
        <v>#VALUE!</v>
      </c>
      <c r="B10" s="188" t="e">
        <f>IF(Credito!D7=$A$4,$B$4,IF(Credito!D7-INT(Credito!D7)&lt;0.25,$D$4,IF(Credito!D7-INT(Credito!D7)&lt;0.5,$F$4,IF(Credito!D7-INT(Credito!D7)&lt;0.75,$H$4,$J$4))))</f>
        <v>#VALUE!</v>
      </c>
      <c r="C10" s="188" t="e">
        <f>IF(Credito!D7=$A$3,$B$3,IF(INT(Credito!D7)&gt;=9,Formule!$B$2,IF(Credito!D7-INT(Credito!D7)&lt;0.25,$D$3,IF(Credito!D7-INT(Credito!D7)&lt;0.5,$F$3,IF(Credito!D7-INT(Credito!D7)&lt;0.75,$H$3,$J$3)))))</f>
        <v>#VALUE!</v>
      </c>
      <c r="D10" s="188" t="e">
        <f>IF('Fase Iniziale'!AB6="N0"," ",IF(INT(ROUND(Credito!N7,0))-INT(Credito!E7)&gt;1,3,ROUND(Credito!N7,0)))</f>
        <v>#VALUE!</v>
      </c>
      <c r="E10" s="188" t="e">
        <f>IF(INT(ROUND(Credito!N7,0))-INT(Credito!E7)&gt;1,4,ROUND(Credito!N7,0))</f>
        <v>#VALUE!</v>
      </c>
      <c r="F10" s="188" t="e">
        <f>IF(INT(ROUND(Credito!N7,0))-INT(Credito!E7)&gt;1,5,ROUND(Credito!N7,0))</f>
        <v>#VALUE!</v>
      </c>
      <c r="G10" s="188" t="e">
        <f>IF(INT(ROUND(Credito!N7,0))-INT(Credito!E7)&gt;1,6,ROUND(Credito!N7,0))</f>
        <v>#VALUE!</v>
      </c>
      <c r="H10" s="188"/>
      <c r="I10" s="188"/>
      <c r="J10" s="188"/>
      <c r="K10" s="189" t="s">
        <v>79</v>
      </c>
      <c r="L10" s="190" t="s">
        <v>47</v>
      </c>
      <c r="M10" s="210"/>
    </row>
    <row r="11" spans="1:13" ht="12.75">
      <c r="A11" s="188" t="e">
        <f>IF(Credito!D8=$A$5,$B$5,IF(Credito!D8-INT(Credito!D8)&lt;0.25,$D$5,IF(Credito!D8-INT(Credito!D8)&lt;0.5,$F$5,IF(Credito!D8-INT(Credito!D8)&lt;0.75,$H$5,$J$5))))</f>
        <v>#VALUE!</v>
      </c>
      <c r="B11" s="188" t="e">
        <f>IF(Credito!D8=$A$4,$B$4,IF(Credito!D8-INT(Credito!D8)&lt;0.25,$D$4,IF(Credito!D8-INT(Credito!D8)&lt;0.5,$F$4,IF(Credito!D8-INT(Credito!D8)&lt;0.75,$H$4,$J$4))))</f>
        <v>#VALUE!</v>
      </c>
      <c r="C11" s="188" t="e">
        <f>IF(Credito!D8=$A$3,$B$3,IF(INT(Credito!D8)&gt;=9,Formule!$B$2,IF(Credito!D8-INT(Credito!D8)&lt;0.25,$D$3,IF(Credito!D8-INT(Credito!D8)&lt;0.5,$F$3,IF(Credito!D8-INT(Credito!D8)&lt;0.75,$H$3,$J$3)))))</f>
        <v>#VALUE!</v>
      </c>
      <c r="D11" s="188" t="e">
        <f>IF('Fase Iniziale'!AB7="N0"," ",IF(INT(ROUND(Credito!N8,0))-INT(Credito!E8)&gt;1,3,ROUND(Credito!N8,0)))</f>
        <v>#VALUE!</v>
      </c>
      <c r="E11" s="188" t="e">
        <f>IF(INT(ROUND(Credito!N8,0))-INT(Credito!E8)&gt;1,4,ROUND(Credito!N8,0))</f>
        <v>#VALUE!</v>
      </c>
      <c r="F11" s="188" t="e">
        <f>IF(INT(ROUND(Credito!N8,0))-INT(Credito!E8)&gt;1,5,ROUND(Credito!N8,0))</f>
        <v>#VALUE!</v>
      </c>
      <c r="G11" s="188" t="e">
        <f>IF(INT(ROUND(Credito!N8,0))-INT(Credito!E8)&gt;1,6,ROUND(Credito!N8,0))</f>
        <v>#VALUE!</v>
      </c>
      <c r="H11" s="188"/>
      <c r="I11" s="188"/>
      <c r="J11" s="188"/>
      <c r="K11" s="189" t="s">
        <v>80</v>
      </c>
      <c r="L11" s="190" t="s">
        <v>48</v>
      </c>
      <c r="M11" s="210"/>
    </row>
    <row r="12" spans="1:13" ht="12.75">
      <c r="A12" s="188" t="e">
        <f>IF(Credito!D9=$A$5,$B$5,IF(Credito!D9-INT(Credito!D9)&lt;0.25,$D$5,IF(Credito!D9-INT(Credito!D9)&lt;0.5,$F$5,IF(Credito!D9-INT(Credito!D9)&lt;0.75,$H$5,$J$5))))</f>
        <v>#VALUE!</v>
      </c>
      <c r="B12" s="188" t="e">
        <f>IF(Credito!D9=$A$4,$B$4,IF(Credito!D9-INT(Credito!D9)&lt;0.25,$D$4,IF(Credito!D9-INT(Credito!D9)&lt;0.5,$F$4,IF(Credito!D9-INT(Credito!D9)&lt;0.75,$H$4,$J$4))))</f>
        <v>#VALUE!</v>
      </c>
      <c r="C12" s="188" t="e">
        <f>IF(Credito!D9=$A$3,$B$3,IF(INT(Credito!D9)&gt;=9,Formule!$B$2,IF(Credito!D9-INT(Credito!D9)&lt;0.25,$D$3,IF(Credito!D9-INT(Credito!D9)&lt;0.5,$F$3,IF(Credito!D9-INT(Credito!D9)&lt;0.75,$H$3,$J$3)))))</f>
        <v>#VALUE!</v>
      </c>
      <c r="D12" s="188" t="e">
        <f>IF('Fase Iniziale'!AB8="N0"," ",IF(INT(ROUND(Credito!N9,0))-INT(Credito!E9)&gt;1,3,ROUND(Credito!N9,0)))</f>
        <v>#VALUE!</v>
      </c>
      <c r="E12" s="188" t="e">
        <f>IF(INT(ROUND(Credito!N9,0))-INT(Credito!E9)&gt;1,4,ROUND(Credito!N9,0))</f>
        <v>#VALUE!</v>
      </c>
      <c r="F12" s="188" t="e">
        <f>IF(INT(ROUND(Credito!N9,0))-INT(Credito!E9)&gt;1,5,ROUND(Credito!N9,0))</f>
        <v>#VALUE!</v>
      </c>
      <c r="G12" s="188" t="e">
        <f>IF(INT(ROUND(Credito!N9,0))-INT(Credito!E9)&gt;1,6,ROUND(Credito!N9,0))</f>
        <v>#VALUE!</v>
      </c>
      <c r="H12" s="188"/>
      <c r="I12" s="188"/>
      <c r="J12" s="188"/>
      <c r="K12" s="189" t="s">
        <v>81</v>
      </c>
      <c r="L12" s="190" t="s">
        <v>49</v>
      </c>
      <c r="M12" s="210"/>
    </row>
    <row r="13" spans="1:13" ht="12.75">
      <c r="A13" s="188" t="e">
        <f>IF(Credito!D10=$A$5,$B$5,IF(Credito!D10-INT(Credito!D10)&lt;0.25,$D$5,IF(Credito!D10-INT(Credito!D10)&lt;0.5,$F$5,IF(Credito!D10-INT(Credito!D10)&lt;0.75,$H$5,$J$5))))</f>
        <v>#VALUE!</v>
      </c>
      <c r="B13" s="188" t="e">
        <f>IF(Credito!D10=$A$4,$B$4,IF(Credito!D10-INT(Credito!D10)&lt;0.25,$D$4,IF(Credito!D10-INT(Credito!D10)&lt;0.5,$F$4,IF(Credito!D10-INT(Credito!D10)&lt;0.75,$H$4,$J$4))))</f>
        <v>#VALUE!</v>
      </c>
      <c r="C13" s="188" t="e">
        <f>IF(Credito!D10=$A$3,$B$3,IF(INT(Credito!D10)&gt;=9,Formule!$B$2,IF(Credito!D10-INT(Credito!D10)&lt;0.25,$D$3,IF(Credito!D10-INT(Credito!D10)&lt;0.5,$F$3,IF(Credito!D10-INT(Credito!D10)&lt;0.75,$H$3,$J$3)))))</f>
        <v>#VALUE!</v>
      </c>
      <c r="D13" s="188" t="e">
        <f>IF('Fase Iniziale'!AB9="N0"," ",IF(INT(ROUND(Credito!N10,0))-INT(Credito!E10)&gt;1,3,ROUND(Credito!N10,0)))</f>
        <v>#VALUE!</v>
      </c>
      <c r="E13" s="188" t="e">
        <f>IF(INT(ROUND(Credito!N10,0))-INT(Credito!E10)&gt;1,4,ROUND(Credito!N10,0))</f>
        <v>#VALUE!</v>
      </c>
      <c r="F13" s="188" t="e">
        <f>IF(INT(ROUND(Credito!N10,0))-INT(Credito!E10)&gt;1,5,ROUND(Credito!N10,0))</f>
        <v>#VALUE!</v>
      </c>
      <c r="G13" s="188" t="e">
        <f>IF(INT(ROUND(Credito!N10,0))-INT(Credito!E10)&gt;1,6,ROUND(Credito!N10,0))</f>
        <v>#VALUE!</v>
      </c>
      <c r="H13" s="188"/>
      <c r="I13" s="188"/>
      <c r="J13" s="188"/>
      <c r="K13" s="189"/>
      <c r="L13" s="187">
        <f>ROUND(D4,0)</f>
        <v>4</v>
      </c>
      <c r="M13" s="210"/>
    </row>
    <row r="14" spans="1:12" ht="12.75">
      <c r="A14" s="188" t="e">
        <f>IF(Credito!D11=$A$5,$B$5,IF(Credito!D11-INT(Credito!D11)&lt;0.25,$D$5,IF(Credito!D11-INT(Credito!D11)&lt;0.5,$F$5,IF(Credito!D11-INT(Credito!D11)&lt;0.75,$H$5,$J$5))))</f>
        <v>#VALUE!</v>
      </c>
      <c r="B14" s="188" t="e">
        <f>IF(Credito!D11=$A$4,$B$4,IF(Credito!D11-INT(Credito!D11)&lt;0.25,$D$4,IF(Credito!D11-INT(Credito!D11)&lt;0.5,$F$4,IF(Credito!D11-INT(Credito!D11)&lt;0.75,$H$4,$J$4))))</f>
        <v>#VALUE!</v>
      </c>
      <c r="C14" s="188" t="e">
        <f>IF(Credito!D11=$A$3,$B$3,IF(INT(Credito!D11)&gt;=9,Formule!$B$2,IF(Credito!D11-INT(Credito!D11)&lt;0.25,$D$3,IF(Credito!D11-INT(Credito!D11)&lt;0.5,$F$3,IF(Credito!D11-INT(Credito!D11)&lt;0.75,$H$3,$J$3)))))</f>
        <v>#VALUE!</v>
      </c>
      <c r="D14" s="188" t="e">
        <f>IF('Fase Iniziale'!AB10="N0"," ",IF(INT(ROUND(Credito!N11,0))-INT(Credito!E11)&gt;1,3,ROUND(Credito!N11,0)))</f>
        <v>#VALUE!</v>
      </c>
      <c r="E14" s="188" t="e">
        <f>IF(INT(ROUND(Credito!N11,0))-INT(Credito!E11)&gt;1,4,ROUND(Credito!N11,0))</f>
        <v>#VALUE!</v>
      </c>
      <c r="F14" s="188" t="e">
        <f>IF(INT(ROUND(Credito!N11,0))-INT(Credito!E11)&gt;1,5,ROUND(Credito!N11,0))</f>
        <v>#VALUE!</v>
      </c>
      <c r="G14" s="188" t="e">
        <f>IF(INT(ROUND(Credito!N11,0))-INT(Credito!E11)&gt;1,6,ROUND(Credito!N11,0))</f>
        <v>#VALUE!</v>
      </c>
      <c r="H14" s="188"/>
      <c r="I14" s="188"/>
      <c r="J14" s="188"/>
      <c r="K14" s="189"/>
      <c r="L14" s="209"/>
    </row>
    <row r="15" spans="1:12" ht="12.75">
      <c r="A15" s="188" t="e">
        <f>IF(Credito!D12=$A$5,$B$5,IF(Credito!D12-INT(Credito!D12)&lt;0.25,$D$5,IF(Credito!D12-INT(Credito!D12)&lt;0.5,$F$5,IF(Credito!D12-INT(Credito!D12)&lt;0.75,$H$5,$J$5))))</f>
        <v>#VALUE!</v>
      </c>
      <c r="B15" s="188" t="e">
        <f>IF(Credito!D12=$A$4,$B$4,IF(Credito!D12-INT(Credito!D12)&lt;0.25,$D$4,IF(Credito!D12-INT(Credito!D12)&lt;0.5,$F$4,IF(Credito!D12-INT(Credito!D12)&lt;0.75,$H$4,$J$4))))</f>
        <v>#VALUE!</v>
      </c>
      <c r="C15" s="188" t="e">
        <f>IF(Credito!D12=$A$3,$B$3,IF(INT(Credito!D12)&gt;=9,Formule!$B$2,IF(Credito!D12-INT(Credito!D12)&lt;0.25,$D$3,IF(Credito!D12-INT(Credito!D12)&lt;0.5,$F$3,IF(Credito!D12-INT(Credito!D12)&lt;0.75,$H$3,$J$3)))))</f>
        <v>#VALUE!</v>
      </c>
      <c r="D15" s="188" t="e">
        <f>IF('Fase Iniziale'!AB11="N0"," ",IF(INT(ROUND(Credito!N12,0))-INT(Credito!E12)&gt;1,3,ROUND(Credito!N12,0)))</f>
        <v>#VALUE!</v>
      </c>
      <c r="E15" s="188" t="e">
        <f>IF(INT(ROUND(Credito!N12,0))-INT(Credito!E12)&gt;1,4,ROUND(Credito!N12,0))</f>
        <v>#VALUE!</v>
      </c>
      <c r="F15" s="188" t="e">
        <f>IF(INT(ROUND(Credito!N12,0))-INT(Credito!E12)&gt;1,5,ROUND(Credito!N12,0))</f>
        <v>#VALUE!</v>
      </c>
      <c r="G15" s="188" t="e">
        <f>IF(INT(ROUND(Credito!N12,0))-INT(Credito!E12)&gt;1,6,ROUND(Credito!N12,0))</f>
        <v>#VALUE!</v>
      </c>
      <c r="H15" s="188"/>
      <c r="I15" s="188"/>
      <c r="J15" s="188"/>
      <c r="K15" s="189"/>
      <c r="L15" s="209"/>
    </row>
    <row r="16" spans="1:12" ht="12.75">
      <c r="A16" s="188" t="e">
        <f>IF(Credito!D13=$A$5,$B$5,IF(Credito!D13-INT(Credito!D13)&lt;0.25,$D$5,IF(Credito!D13-INT(Credito!D13)&lt;0.5,$F$5,IF(Credito!D13-INT(Credito!D13)&lt;0.75,$H$5,$J$5))))</f>
        <v>#VALUE!</v>
      </c>
      <c r="B16" s="188" t="e">
        <f>IF(Credito!D13=$A$4,$B$4,IF(Credito!D13-INT(Credito!D13)&lt;0.25,$D$4,IF(Credito!D13-INT(Credito!D13)&lt;0.5,$F$4,IF(Credito!D13-INT(Credito!D13)&lt;0.75,$H$4,$J$4))))</f>
        <v>#VALUE!</v>
      </c>
      <c r="C16" s="188" t="e">
        <f>IF(Credito!D13=$A$3,$B$3,IF(INT(Credito!D13)&gt;=9,Formule!$B$2,IF(Credito!D13-INT(Credito!D13)&lt;0.25,$D$3,IF(Credito!D13-INT(Credito!D13)&lt;0.5,$F$3,IF(Credito!D13-INT(Credito!D13)&lt;0.75,$H$3,$J$3)))))</f>
        <v>#VALUE!</v>
      </c>
      <c r="D16" s="188" t="e">
        <f>IF('Fase Iniziale'!AB12="N0"," ",IF(INT(ROUND(Credito!N13,0))-INT(Credito!E13)&gt;1,3,ROUND(Credito!N13,0)))</f>
        <v>#VALUE!</v>
      </c>
      <c r="E16" s="188" t="e">
        <f>IF(INT(ROUND(Credito!N13,0))-INT(Credito!E13)&gt;1,4,ROUND(Credito!N13,0))</f>
        <v>#VALUE!</v>
      </c>
      <c r="F16" s="188" t="e">
        <f>IF(INT(ROUND(Credito!N13,0))-INT(Credito!E13)&gt;1,5,ROUND(Credito!N13,0))</f>
        <v>#VALUE!</v>
      </c>
      <c r="G16" s="188" t="e">
        <f>IF(INT(ROUND(Credito!N13,0))-INT(Credito!E13)&gt;1,6,ROUND(Credito!N13,0))</f>
        <v>#VALUE!</v>
      </c>
      <c r="H16" s="188"/>
      <c r="I16" s="188"/>
      <c r="J16" s="188"/>
      <c r="K16" s="189"/>
      <c r="L16" s="209"/>
    </row>
    <row r="17" spans="1:12" ht="12.75">
      <c r="A17" s="188" t="e">
        <f>IF(Credito!D14=$A$5,$B$5,IF(Credito!D14-INT(Credito!D14)&lt;0.25,$D$5,IF(Credito!D14-INT(Credito!D14)&lt;0.5,$F$5,IF(Credito!D14-INT(Credito!D14)&lt;0.75,$H$5,$J$5))))</f>
        <v>#VALUE!</v>
      </c>
      <c r="B17" s="188" t="e">
        <f>IF(Credito!D14=$A$4,$B$4,IF(Credito!D14-INT(Credito!D14)&lt;0.25,$D$4,IF(Credito!D14-INT(Credito!D14)&lt;0.5,$F$4,IF(Credito!D14-INT(Credito!D14)&lt;0.75,$H$4,$J$4))))</f>
        <v>#VALUE!</v>
      </c>
      <c r="C17" s="188" t="e">
        <f>IF(Credito!D14=$A$3,$B$3,IF(INT(Credito!D14)&gt;=9,Formule!$B$2,IF(Credito!D14-INT(Credito!D14)&lt;0.25,$D$3,IF(Credito!D14-INT(Credito!D14)&lt;0.5,$F$3,IF(Credito!D14-INT(Credito!D14)&lt;0.75,$H$3,$J$3)))))</f>
        <v>#VALUE!</v>
      </c>
      <c r="D17" s="188" t="e">
        <f>IF('Fase Iniziale'!AB13="N0"," ",IF(INT(ROUND(Credito!N14,0))-INT(Credito!E14)&gt;1,3,ROUND(Credito!N14,0)))</f>
        <v>#VALUE!</v>
      </c>
      <c r="E17" s="188" t="e">
        <f>IF(INT(ROUND(Credito!N14,0))-INT(Credito!E14)&gt;1,4,ROUND(Credito!N14,0))</f>
        <v>#VALUE!</v>
      </c>
      <c r="F17" s="188" t="e">
        <f>IF(INT(ROUND(Credito!N14,0))-INT(Credito!E14)&gt;1,5,ROUND(Credito!N14,0))</f>
        <v>#VALUE!</v>
      </c>
      <c r="G17" s="188" t="e">
        <f>IF(INT(ROUND(Credito!N14,0))-INT(Credito!E14)&gt;1,6,ROUND(Credito!N14,0))</f>
        <v>#VALUE!</v>
      </c>
      <c r="H17" s="188"/>
      <c r="I17" s="188"/>
      <c r="J17" s="188"/>
      <c r="K17" s="189"/>
      <c r="L17" s="209"/>
    </row>
    <row r="18" spans="1:12" ht="12.75">
      <c r="A18" s="188" t="e">
        <f>IF(Credito!D15=$A$5,$B$5,IF(Credito!D15-INT(Credito!D15)&lt;0.25,$D$5,IF(Credito!D15-INT(Credito!D15)&lt;0.5,$F$5,IF(Credito!D15-INT(Credito!D15)&lt;0.75,$H$5,$J$5))))</f>
        <v>#VALUE!</v>
      </c>
      <c r="B18" s="188" t="e">
        <f>IF(Credito!D15=$A$4,$B$4,IF(Credito!D15-INT(Credito!D15)&lt;0.25,$D$4,IF(Credito!D15-INT(Credito!D15)&lt;0.5,$F$4,IF(Credito!D15-INT(Credito!D15)&lt;0.75,$H$4,$J$4))))</f>
        <v>#VALUE!</v>
      </c>
      <c r="C18" s="188" t="e">
        <f>IF(Credito!D15=$A$3,$B$3,IF(INT(Credito!D15)&gt;=9,Formule!$B$2,IF(Credito!D15-INT(Credito!D15)&lt;0.25,$D$3,IF(Credito!D15-INT(Credito!D15)&lt;0.5,$F$3,IF(Credito!D15-INT(Credito!D15)&lt;0.75,$H$3,$J$3)))))</f>
        <v>#VALUE!</v>
      </c>
      <c r="D18" s="188" t="e">
        <f>IF('Fase Iniziale'!AB14="N0"," ",IF(INT(ROUND(Credito!N15,0))-INT(Credito!E15)&gt;1,3,ROUND(Credito!N15,0)))</f>
        <v>#VALUE!</v>
      </c>
      <c r="E18" s="188" t="e">
        <f>IF(INT(ROUND(Credito!N15,0))-INT(Credito!E15)&gt;1,4,ROUND(Credito!N15,0))</f>
        <v>#VALUE!</v>
      </c>
      <c r="F18" s="188" t="e">
        <f>IF(INT(ROUND(Credito!N15,0))-INT(Credito!E15)&gt;1,5,ROUND(Credito!N15,0))</f>
        <v>#VALUE!</v>
      </c>
      <c r="G18" s="188" t="e">
        <f>IF(INT(ROUND(Credito!N15,0))-INT(Credito!E15)&gt;1,6,ROUND(Credito!N15,0))</f>
        <v>#VALUE!</v>
      </c>
      <c r="H18" s="188"/>
      <c r="I18" s="188"/>
      <c r="J18" s="188"/>
      <c r="K18" s="189"/>
      <c r="L18" s="209"/>
    </row>
    <row r="19" spans="1:12" ht="12.75">
      <c r="A19" s="188" t="e">
        <f>IF(Credito!D16=$A$5,$B$5,IF(Credito!D16-INT(Credito!D16)&lt;0.25,$D$5,IF(Credito!D16-INT(Credito!D16)&lt;0.5,$F$5,IF(Credito!D16-INT(Credito!D16)&lt;0.75,$H$5,$J$5))))</f>
        <v>#VALUE!</v>
      </c>
      <c r="B19" s="188" t="e">
        <f>IF(Credito!D16=$A$4,$B$4,IF(Credito!D16-INT(Credito!D16)&lt;0.25,$D$4,IF(Credito!D16-INT(Credito!D16)&lt;0.5,$F$4,IF(Credito!D16-INT(Credito!D16)&lt;0.75,$H$4,$J$4))))</f>
        <v>#VALUE!</v>
      </c>
      <c r="C19" s="188" t="e">
        <f>IF(Credito!D16=$A$3,$B$3,IF(INT(Credito!D16)&gt;=9,Formule!$B$2,IF(Credito!D16-INT(Credito!D16)&lt;0.25,$D$3,IF(Credito!D16-INT(Credito!D16)&lt;0.5,$F$3,IF(Credito!D16-INT(Credito!D16)&lt;0.75,$H$3,$J$3)))))</f>
        <v>#VALUE!</v>
      </c>
      <c r="D19" s="188" t="e">
        <f>IF('Fase Iniziale'!AB15="N0"," ",IF(INT(ROUND(Credito!N16,0))-INT(Credito!E16)&gt;1,3,ROUND(Credito!N16,0)))</f>
        <v>#VALUE!</v>
      </c>
      <c r="E19" s="188" t="e">
        <f>IF(INT(ROUND(Credito!N16,0))-INT(Credito!E16)&gt;1,4,ROUND(Credito!N16,0))</f>
        <v>#VALUE!</v>
      </c>
      <c r="F19" s="188" t="e">
        <f>IF(INT(ROUND(Credito!N16,0))-INT(Credito!E16)&gt;1,5,ROUND(Credito!N16,0))</f>
        <v>#VALUE!</v>
      </c>
      <c r="G19" s="188" t="e">
        <f>IF(INT(ROUND(Credito!N16,0))-INT(Credito!E16)&gt;1,6,ROUND(Credito!N16,0))</f>
        <v>#VALUE!</v>
      </c>
      <c r="H19" s="188"/>
      <c r="I19" s="188"/>
      <c r="J19" s="188"/>
      <c r="K19" s="189"/>
      <c r="L19" s="209"/>
    </row>
    <row r="20" spans="1:12" ht="12.75">
      <c r="A20" s="188" t="e">
        <f>IF(Credito!D17=$A$5,$B$5,IF(Credito!D17-INT(Credito!D17)&lt;0.25,$D$5,IF(Credito!D17-INT(Credito!D17)&lt;0.5,$F$5,IF(Credito!D17-INT(Credito!D17)&lt;0.75,$H$5,$J$5))))</f>
        <v>#VALUE!</v>
      </c>
      <c r="B20" s="188" t="e">
        <f>IF(Credito!D17=$A$4,$B$4,IF(Credito!D17-INT(Credito!D17)&lt;0.25,$D$4,IF(Credito!D17-INT(Credito!D17)&lt;0.5,$F$4,IF(Credito!D17-INT(Credito!D17)&lt;0.75,$H$4,$J$4))))</f>
        <v>#VALUE!</v>
      </c>
      <c r="C20" s="188" t="e">
        <f>IF(Credito!D17=$A$3,$B$3,IF(INT(Credito!D17)&gt;=9,Formule!$B$2,IF(Credito!D17-INT(Credito!D17)&lt;0.25,$D$3,IF(Credito!D17-INT(Credito!D17)&lt;0.5,$F$3,IF(Credito!D17-INT(Credito!D17)&lt;0.75,$H$3,$J$3)))))</f>
        <v>#VALUE!</v>
      </c>
      <c r="D20" s="188" t="e">
        <f>IF('Fase Iniziale'!AB16="N0"," ",IF(INT(ROUND(Credito!N17,0))-INT(Credito!E17)&gt;1,3,ROUND(Credito!N17,0)))</f>
        <v>#VALUE!</v>
      </c>
      <c r="E20" s="188" t="e">
        <f>IF(INT(ROUND(Credito!N17,0))-INT(Credito!E17)&gt;1,4,ROUND(Credito!N17,0))</f>
        <v>#VALUE!</v>
      </c>
      <c r="F20" s="188" t="e">
        <f>IF(INT(ROUND(Credito!N17,0))-INT(Credito!E17)&gt;1,5,ROUND(Credito!N17,0))</f>
        <v>#VALUE!</v>
      </c>
      <c r="G20" s="188" t="e">
        <f>IF(INT(ROUND(Credito!N17,0))-INT(Credito!E17)&gt;1,6,ROUND(Credito!N17,0))</f>
        <v>#VALUE!</v>
      </c>
      <c r="H20" s="188"/>
      <c r="I20" s="188"/>
      <c r="J20" s="188"/>
      <c r="K20" s="189"/>
      <c r="L20" s="209"/>
    </row>
    <row r="21" spans="1:12" ht="12.75">
      <c r="A21" s="188" t="e">
        <f>IF(Credito!D18=$A$5,$B$5,IF(Credito!D18-INT(Credito!D18)&lt;0.25,$D$5,IF(Credito!D18-INT(Credito!D18)&lt;0.5,$F$5,IF(Credito!D18-INT(Credito!D18)&lt;0.75,$H$5,$J$5))))</f>
        <v>#VALUE!</v>
      </c>
      <c r="B21" s="188" t="e">
        <f>IF(Credito!D18=$A$4,$B$4,IF(Credito!D18-INT(Credito!D18)&lt;0.25,$D$4,IF(Credito!D18-INT(Credito!D18)&lt;0.5,$F$4,IF(Credito!D18-INT(Credito!D18)&lt;0.75,$H$4,$J$4))))</f>
        <v>#VALUE!</v>
      </c>
      <c r="C21" s="188" t="e">
        <f>IF(Credito!D18=$A$3,$B$3,IF(INT(Credito!D18)&gt;=9,Formule!$B$2,IF(Credito!D18-INT(Credito!D18)&lt;0.25,$D$3,IF(Credito!D18-INT(Credito!D18)&lt;0.5,$F$3,IF(Credito!D18-INT(Credito!D18)&lt;0.75,$H$3,$J$3)))))</f>
        <v>#VALUE!</v>
      </c>
      <c r="D21" s="188" t="e">
        <f>IF('Fase Iniziale'!AB17="N0"," ",IF(INT(ROUND(Credito!N18,0))-INT(Credito!E18)&gt;1,3,ROUND(Credito!N18,0)))</f>
        <v>#VALUE!</v>
      </c>
      <c r="E21" s="188" t="e">
        <f>IF(INT(ROUND(Credito!N18,0))-INT(Credito!E18)&gt;1,4,ROUND(Credito!N18,0))</f>
        <v>#VALUE!</v>
      </c>
      <c r="F21" s="188" t="e">
        <f>IF(INT(ROUND(Credito!N18,0))-INT(Credito!E18)&gt;1,5,ROUND(Credito!N18,0))</f>
        <v>#VALUE!</v>
      </c>
      <c r="G21" s="188" t="e">
        <f>IF(INT(ROUND(Credito!N18,0))-INT(Credito!E18)&gt;1,6,ROUND(Credito!N18,0))</f>
        <v>#VALUE!</v>
      </c>
      <c r="H21" s="188"/>
      <c r="I21" s="188"/>
      <c r="J21" s="188"/>
      <c r="K21" s="189"/>
      <c r="L21" s="189"/>
    </row>
    <row r="22" spans="1:12" ht="12.75">
      <c r="A22" s="188" t="e">
        <f>IF(Credito!D19=$A$5,$B$5,IF(Credito!D19-INT(Credito!D19)&lt;0.25,$D$5,IF(Credito!D19-INT(Credito!D19)&lt;0.5,$F$5,IF(Credito!D19-INT(Credito!D19)&lt;0.75,$H$5,$J$5))))</f>
        <v>#VALUE!</v>
      </c>
      <c r="B22" s="188" t="e">
        <f>IF(Credito!D19=$A$4,$B$4,IF(Credito!D19-INT(Credito!D19)&lt;0.25,$D$4,IF(Credito!D19-INT(Credito!D19)&lt;0.5,$F$4,IF(Credito!D19-INT(Credito!D19)&lt;0.75,$H$4,$J$4))))</f>
        <v>#VALUE!</v>
      </c>
      <c r="C22" s="188" t="e">
        <f>IF(Credito!D19=$A$3,$B$3,IF(INT(Credito!D19)&gt;=9,Formule!$B$2,IF(Credito!D19-INT(Credito!D19)&lt;0.25,$D$3,IF(Credito!D19-INT(Credito!D19)&lt;0.5,$F$3,IF(Credito!D19-INT(Credito!D19)&lt;0.75,$H$3,$J$3)))))</f>
        <v>#VALUE!</v>
      </c>
      <c r="D22" s="188" t="e">
        <f>IF('Fase Iniziale'!AB18="N0"," ",IF(INT(ROUND(Credito!N19,0))-INT(Credito!E19)&gt;1,3,ROUND(Credito!N19,0)))</f>
        <v>#VALUE!</v>
      </c>
      <c r="E22" s="188" t="e">
        <f>IF(INT(ROUND(Credito!N19,0))-INT(Credito!E19)&gt;1,4,ROUND(Credito!N19,0))</f>
        <v>#VALUE!</v>
      </c>
      <c r="F22" s="188" t="e">
        <f>IF(INT(ROUND(Credito!N19,0))-INT(Credito!E19)&gt;1,5,ROUND(Credito!N19,0))</f>
        <v>#VALUE!</v>
      </c>
      <c r="G22" s="188" t="e">
        <f>IF(INT(ROUND(Credito!N19,0))-INT(Credito!E19)&gt;1,6,ROUND(Credito!N19,0))</f>
        <v>#VALUE!</v>
      </c>
      <c r="H22" s="188"/>
      <c r="I22" s="188"/>
      <c r="J22" s="188"/>
      <c r="K22" s="189"/>
      <c r="L22" s="189"/>
    </row>
    <row r="23" spans="1:12" ht="12.75">
      <c r="A23" s="188" t="e">
        <f>IF(Credito!D20=$A$5,$B$5,IF(Credito!D20-INT(Credito!D20)&lt;0.25,$D$5,IF(Credito!D20-INT(Credito!D20)&lt;0.5,$F$5,IF(Credito!D20-INT(Credito!D20)&lt;0.75,$H$5,$J$5))))</f>
        <v>#VALUE!</v>
      </c>
      <c r="B23" s="188" t="e">
        <f>IF(Credito!D20=$A$4,$B$4,IF(Credito!D20-INT(Credito!D20)&lt;0.25,$D$4,IF(Credito!D20-INT(Credito!D20)&lt;0.5,$F$4,IF(Credito!D20-INT(Credito!D20)&lt;0.75,$H$4,$J$4))))</f>
        <v>#VALUE!</v>
      </c>
      <c r="C23" s="188" t="e">
        <f>IF(Credito!D20=$A$3,$B$3,IF(INT(Credito!D20)&gt;=9,Formule!$B$2,IF(Credito!D20-INT(Credito!D20)&lt;0.25,$D$3,IF(Credito!D20-INT(Credito!D20)&lt;0.5,$F$3,IF(Credito!D20-INT(Credito!D20)&lt;0.75,$H$3,$J$3)))))</f>
        <v>#VALUE!</v>
      </c>
      <c r="D23" s="188" t="e">
        <f>IF('Fase Iniziale'!AB19="N0"," ",IF(INT(ROUND(Credito!N20,0))-INT(Credito!E20)&gt;1,3,ROUND(Credito!N20,0)))</f>
        <v>#VALUE!</v>
      </c>
      <c r="E23" s="188" t="e">
        <f>IF(INT(ROUND(Credito!N20,0))-INT(Credito!E20)&gt;1,4,ROUND(Credito!N20,0))</f>
        <v>#VALUE!</v>
      </c>
      <c r="F23" s="188" t="e">
        <f>IF(INT(ROUND(Credito!N20,0))-INT(Credito!E20)&gt;1,5,ROUND(Credito!N20,0))</f>
        <v>#VALUE!</v>
      </c>
      <c r="G23" s="188" t="e">
        <f>IF(INT(ROUND(Credito!N20,0))-INT(Credito!E20)&gt;1,6,ROUND(Credito!N20,0))</f>
        <v>#VALUE!</v>
      </c>
      <c r="H23" s="188"/>
      <c r="I23" s="188"/>
      <c r="J23" s="188"/>
      <c r="K23" s="189"/>
      <c r="L23" s="189"/>
    </row>
    <row r="24" spans="1:12" ht="12.75">
      <c r="A24" s="188" t="e">
        <f>IF(Credito!D21=$A$5,$B$5,IF(Credito!D21-INT(Credito!D21)&lt;0.25,$D$5,IF(Credito!D21-INT(Credito!D21)&lt;0.5,$F$5,IF(Credito!D21-INT(Credito!D21)&lt;0.75,$H$5,$J$5))))</f>
        <v>#VALUE!</v>
      </c>
      <c r="B24" s="188" t="e">
        <f>IF(Credito!D21=$A$4,$B$4,IF(Credito!D21-INT(Credito!D21)&lt;0.25,$D$4,IF(Credito!D21-INT(Credito!D21)&lt;0.5,$F$4,IF(Credito!D21-INT(Credito!D21)&lt;0.75,$H$4,$J$4))))</f>
        <v>#VALUE!</v>
      </c>
      <c r="C24" s="188" t="e">
        <f>IF(Credito!D21=$A$3,$B$3,IF(INT(Credito!D21)&gt;=9,Formule!$B$2,IF(Credito!D21-INT(Credito!D21)&lt;0.25,$D$3,IF(Credito!D21-INT(Credito!D21)&lt;0.5,$F$3,IF(Credito!D21-INT(Credito!D21)&lt;0.75,$H$3,$J$3)))))</f>
        <v>#VALUE!</v>
      </c>
      <c r="D24" s="188" t="e">
        <f>IF('Fase Iniziale'!AB20="N0"," ",IF(INT(ROUND(Credito!N21,0))-INT(Credito!E21)&gt;1,3,ROUND(Credito!N21,0)))</f>
        <v>#VALUE!</v>
      </c>
      <c r="E24" s="188" t="e">
        <f>IF(INT(ROUND(Credito!N21,0))-INT(Credito!E21)&gt;1,4,ROUND(Credito!N21,0))</f>
        <v>#VALUE!</v>
      </c>
      <c r="F24" s="188" t="e">
        <f>IF(INT(ROUND(Credito!N21,0))-INT(Credito!E21)&gt;1,5,ROUND(Credito!N21,0))</f>
        <v>#VALUE!</v>
      </c>
      <c r="G24" s="188" t="e">
        <f>IF(INT(ROUND(Credito!N21,0))-INT(Credito!E21)&gt;1,6,ROUND(Credito!N21,0))</f>
        <v>#VALUE!</v>
      </c>
      <c r="H24" s="188"/>
      <c r="I24" s="188"/>
      <c r="J24" s="188"/>
      <c r="K24" s="189"/>
      <c r="L24" s="189"/>
    </row>
    <row r="25" spans="1:12" ht="12.75">
      <c r="A25" s="188" t="e">
        <f>IF(Credito!D22=$A$5,$B$5,IF(Credito!D22-INT(Credito!D22)&lt;0.25,$D$5,IF(Credito!D22-INT(Credito!D22)&lt;0.5,$F$5,IF(Credito!D22-INT(Credito!D22)&lt;0.75,$H$5,$J$5))))</f>
        <v>#VALUE!</v>
      </c>
      <c r="B25" s="188" t="e">
        <f>IF(Credito!D22=$A$4,$B$4,IF(Credito!D22-INT(Credito!D22)&lt;0.25,$D$4,IF(Credito!D22-INT(Credito!D22)&lt;0.5,$F$4,IF(Credito!D22-INT(Credito!D22)&lt;0.75,$H$4,$J$4))))</f>
        <v>#VALUE!</v>
      </c>
      <c r="C25" s="188" t="e">
        <f>IF(Credito!D22=$A$3,$B$3,IF(INT(Credito!D22)&gt;=9,Formule!$B$2,IF(Credito!D22-INT(Credito!D22)&lt;0.25,$D$3,IF(Credito!D22-INT(Credito!D22)&lt;0.5,$F$3,IF(Credito!D22-INT(Credito!D22)&lt;0.75,$H$3,$J$3)))))</f>
        <v>#VALUE!</v>
      </c>
      <c r="D25" s="188" t="e">
        <f>IF('Fase Iniziale'!AB21="N0"," ",IF(INT(ROUND(Credito!N22,0))-INT(Credito!E22)&gt;1,3,ROUND(Credito!N22,0)))</f>
        <v>#VALUE!</v>
      </c>
      <c r="E25" s="188" t="e">
        <f>IF(INT(ROUND(Credito!N22,0))-INT(Credito!E22)&gt;1,4,ROUND(Credito!N22,0))</f>
        <v>#VALUE!</v>
      </c>
      <c r="F25" s="188" t="e">
        <f>IF(INT(ROUND(Credito!N22,0))-INT(Credito!E22)&gt;1,5,ROUND(Credito!N22,0))</f>
        <v>#VALUE!</v>
      </c>
      <c r="G25" s="188" t="e">
        <f>IF(INT(ROUND(Credito!N22,0))-INT(Credito!E22)&gt;1,6,ROUND(Credito!N22,0))</f>
        <v>#VALUE!</v>
      </c>
      <c r="H25" s="188"/>
      <c r="I25" s="188"/>
      <c r="J25" s="188"/>
      <c r="K25" s="189"/>
      <c r="L25" s="189"/>
    </row>
    <row r="26" spans="1:12" ht="12.75">
      <c r="A26" s="188" t="e">
        <f>IF(Credito!D23=$A$5,$B$5,IF(Credito!D23-INT(Credito!D23)&lt;0.25,$D$5,IF(Credito!D23-INT(Credito!D23)&lt;0.5,$F$5,IF(Credito!D23-INT(Credito!D23)&lt;0.75,$H$5,$J$5))))</f>
        <v>#VALUE!</v>
      </c>
      <c r="B26" s="188" t="e">
        <f>IF(Credito!D23=$A$4,$B$4,IF(Credito!D23-INT(Credito!D23)&lt;0.25,$D$4,IF(Credito!D23-INT(Credito!D23)&lt;0.5,$F$4,IF(Credito!D23-INT(Credito!D23)&lt;0.75,$H$4,$J$4))))</f>
        <v>#VALUE!</v>
      </c>
      <c r="C26" s="188" t="e">
        <f>IF(Credito!D23=$A$3,$B$3,IF(INT(Credito!D23)&gt;=9,Formule!$B$2,IF(Credito!D23-INT(Credito!D23)&lt;0.25,$D$3,IF(Credito!D23-INT(Credito!D23)&lt;0.5,$F$3,IF(Credito!D23-INT(Credito!D23)&lt;0.75,$H$3,$J$3)))))</f>
        <v>#VALUE!</v>
      </c>
      <c r="D26" s="188" t="e">
        <f>IF('Fase Iniziale'!AB22="N0"," ",IF(INT(ROUND(Credito!N23,0))-INT(Credito!E23)&gt;1,3,ROUND(Credito!N23,0)))</f>
        <v>#VALUE!</v>
      </c>
      <c r="E26" s="188" t="e">
        <f>IF(INT(ROUND(Credito!N23,0))-INT(Credito!E23)&gt;1,4,ROUND(Credito!N23,0))</f>
        <v>#VALUE!</v>
      </c>
      <c r="F26" s="188" t="e">
        <f>IF(INT(ROUND(Credito!N23,0))-INT(Credito!E23)&gt;1,5,ROUND(Credito!N23,0))</f>
        <v>#VALUE!</v>
      </c>
      <c r="G26" s="188" t="e">
        <f>IF(INT(ROUND(Credito!N23,0))-INT(Credito!E23)&gt;1,6,ROUND(Credito!N23,0))</f>
        <v>#VALUE!</v>
      </c>
      <c r="H26" s="188"/>
      <c r="I26" s="188"/>
      <c r="J26" s="188"/>
      <c r="K26" s="189"/>
      <c r="L26" s="189"/>
    </row>
    <row r="27" spans="1:12" ht="12.75">
      <c r="A27" s="188" t="e">
        <f>IF(Credito!D24=$A$5,$B$5,IF(Credito!D24-INT(Credito!D24)&lt;0.25,$D$5,IF(Credito!D24-INT(Credito!D24)&lt;0.5,$F$5,IF(Credito!D24-INT(Credito!D24)&lt;0.75,$H$5,$J$5))))</f>
        <v>#VALUE!</v>
      </c>
      <c r="B27" s="188" t="e">
        <f>IF(Credito!D24=$A$4,$B$4,IF(Credito!D24-INT(Credito!D24)&lt;0.25,$D$4,IF(Credito!D24-INT(Credito!D24)&lt;0.5,$F$4,IF(Credito!D24-INT(Credito!D24)&lt;0.75,$H$4,$J$4))))</f>
        <v>#VALUE!</v>
      </c>
      <c r="C27" s="188" t="e">
        <f>IF(Credito!D24=$A$3,$B$3,IF(INT(Credito!D24)&gt;=9,Formule!$B$2,IF(Credito!D24-INT(Credito!D24)&lt;0.25,$D$3,IF(Credito!D24-INT(Credito!D24)&lt;0.5,$F$3,IF(Credito!D24-INT(Credito!D24)&lt;0.75,$H$3,$J$3)))))</f>
        <v>#VALUE!</v>
      </c>
      <c r="D27" s="188" t="e">
        <f>IF('Fase Iniziale'!AB23="N0"," ",IF(INT(ROUND(Credito!N24,0))-INT(Credito!E24)&gt;1,3,ROUND(Credito!N24,0)))</f>
        <v>#VALUE!</v>
      </c>
      <c r="E27" s="188" t="e">
        <f>IF(INT(ROUND(Credito!N24,0))-INT(Credito!E24)&gt;1,4,ROUND(Credito!N24,0))</f>
        <v>#VALUE!</v>
      </c>
      <c r="F27" s="188" t="e">
        <f>IF(INT(ROUND(Credito!N24,0))-INT(Credito!E24)&gt;1,5,ROUND(Credito!N24,0))</f>
        <v>#VALUE!</v>
      </c>
      <c r="G27" s="188" t="e">
        <f>IF(INT(ROUND(Credito!N24,0))-INT(Credito!E24)&gt;1,6,ROUND(Credito!N24,0))</f>
        <v>#VALUE!</v>
      </c>
      <c r="H27" s="188"/>
      <c r="I27" s="188"/>
      <c r="J27" s="188"/>
      <c r="K27" s="189"/>
      <c r="L27" s="189"/>
    </row>
    <row r="28" spans="1:12" ht="12.75">
      <c r="A28" s="188" t="e">
        <f>IF(Credito!D25=$A$5,$B$5,IF(Credito!D25-INT(Credito!D25)&lt;0.25,$D$5,IF(Credito!D25-INT(Credito!D25)&lt;0.5,$F$5,IF(Credito!D25-INT(Credito!D25)&lt;0.75,$H$5,$J$5))))</f>
        <v>#VALUE!</v>
      </c>
      <c r="B28" s="188" t="e">
        <f>IF(Credito!D25=$A$4,$B$4,IF(Credito!D25-INT(Credito!D25)&lt;0.25,$D$4,IF(Credito!D25-INT(Credito!D25)&lt;0.5,$F$4,IF(Credito!D25-INT(Credito!D25)&lt;0.75,$H$4,$J$4))))</f>
        <v>#VALUE!</v>
      </c>
      <c r="C28" s="188" t="e">
        <f>IF(Credito!D25=$A$3,$B$3,IF(INT(Credito!D25)&gt;=9,Formule!$B$2,IF(Credito!D25-INT(Credito!D25)&lt;0.25,$D$3,IF(Credito!D25-INT(Credito!D25)&lt;0.5,$F$3,IF(Credito!D25-INT(Credito!D25)&lt;0.75,$H$3,$J$3)))))</f>
        <v>#VALUE!</v>
      </c>
      <c r="D28" s="188" t="e">
        <f>IF('Fase Iniziale'!AB24="N0"," ",IF(INT(ROUND(Credito!N25,0))-INT(Credito!E25)&gt;1,3,ROUND(Credito!N25,0)))</f>
        <v>#VALUE!</v>
      </c>
      <c r="E28" s="188" t="e">
        <f>IF(INT(ROUND(Credito!N25,0))-INT(Credito!E25)&gt;1,4,ROUND(Credito!N25,0))</f>
        <v>#VALUE!</v>
      </c>
      <c r="F28" s="188" t="e">
        <f>IF(INT(ROUND(Credito!N25,0))-INT(Credito!E25)&gt;1,5,ROUND(Credito!N25,0))</f>
        <v>#VALUE!</v>
      </c>
      <c r="G28" s="188" t="e">
        <f>IF(INT(ROUND(Credito!N25,0))-INT(Credito!E25)&gt;1,6,ROUND(Credito!N25,0))</f>
        <v>#VALUE!</v>
      </c>
      <c r="H28" s="188"/>
      <c r="I28" s="188"/>
      <c r="J28" s="188"/>
      <c r="K28" s="189"/>
      <c r="L28" s="189"/>
    </row>
    <row r="29" spans="1:12" ht="12.75">
      <c r="A29" s="188" t="e">
        <f>IF(Credito!D26=$A$5,$B$5,IF(Credito!D26-INT(Credito!D26)&lt;0.25,$D$5,IF(Credito!D26-INT(Credito!D26)&lt;0.5,$F$5,IF(Credito!D26-INT(Credito!D26)&lt;0.75,$H$5,$J$5))))</f>
        <v>#VALUE!</v>
      </c>
      <c r="B29" s="188" t="e">
        <f>IF(Credito!D26=$A$4,$B$4,IF(Credito!D26-INT(Credito!D26)&lt;0.25,$D$4,IF(Credito!D26-INT(Credito!D26)&lt;0.5,$F$4,IF(Credito!D26-INT(Credito!D26)&lt;0.75,$H$4,$J$4))))</f>
        <v>#VALUE!</v>
      </c>
      <c r="C29" s="188" t="e">
        <f>IF(Credito!D26=$A$3,$B$3,IF(INT(Credito!D26)&gt;=9,Formule!$B$2,IF(Credito!D26-INT(Credito!D26)&lt;0.25,$D$3,IF(Credito!D26-INT(Credito!D26)&lt;0.5,$F$3,IF(Credito!D26-INT(Credito!D26)&lt;0.75,$H$3,$J$3)))))</f>
        <v>#VALUE!</v>
      </c>
      <c r="D29" s="188" t="e">
        <f>IF('Fase Iniziale'!AB25="N0"," ",IF(INT(ROUND(Credito!N26,0))-INT(Credito!E26)&gt;1,3,ROUND(Credito!N26,0)))</f>
        <v>#VALUE!</v>
      </c>
      <c r="E29" s="188" t="e">
        <f>IF(INT(ROUND(Credito!N26,0))-INT(Credito!E26)&gt;1,4,ROUND(Credito!N26,0))</f>
        <v>#VALUE!</v>
      </c>
      <c r="F29" s="188" t="e">
        <f>IF(INT(ROUND(Credito!N26,0))-INT(Credito!E26)&gt;1,5,ROUND(Credito!N26,0))</f>
        <v>#VALUE!</v>
      </c>
      <c r="G29" s="188" t="e">
        <f>IF(INT(ROUND(Credito!N26,0))-INT(Credito!E26)&gt;1,6,ROUND(Credito!N26,0))</f>
        <v>#VALUE!</v>
      </c>
      <c r="H29" s="189"/>
      <c r="I29" s="189"/>
      <c r="J29" s="189"/>
      <c r="K29" s="189"/>
      <c r="L29" s="189"/>
    </row>
    <row r="30" spans="1:12" ht="12.75">
      <c r="A30" s="188" t="e">
        <f>IF(Credito!D27=$A$5,$B$5,IF(Credito!D27-INT(Credito!D27)&lt;0.25,$D$5,IF(Credito!D27-INT(Credito!D27)&lt;0.5,$F$5,IF(Credito!D27-INT(Credito!D27)&lt;0.75,$H$5,$J$5))))</f>
        <v>#VALUE!</v>
      </c>
      <c r="B30" s="188" t="e">
        <f>IF(Credito!D27=$A$4,$B$4,IF(Credito!D27-INT(Credito!D27)&lt;0.25,$D$4,IF(Credito!D27-INT(Credito!D27)&lt;0.5,$F$4,IF(Credito!D27-INT(Credito!D27)&lt;0.75,$H$4,$J$4))))</f>
        <v>#VALUE!</v>
      </c>
      <c r="C30" s="188" t="e">
        <f>IF(Credito!D27=$A$3,$B$3,IF(INT(Credito!D27)&gt;=9,Formule!$B$2,IF(Credito!D27-INT(Credito!D27)&lt;0.25,$D$3,IF(Credito!D27-INT(Credito!D27)&lt;0.5,$F$3,IF(Credito!D27-INT(Credito!D27)&lt;0.75,$H$3,$J$3)))))</f>
        <v>#VALUE!</v>
      </c>
      <c r="D30" s="188" t="e">
        <f>IF('Fase Iniziale'!AB26="N0"," ",IF(INT(ROUND(Credito!N27,0))-INT(Credito!E27)&gt;1,3,ROUND(Credito!N27,0)))</f>
        <v>#VALUE!</v>
      </c>
      <c r="E30" s="188" t="e">
        <f>IF(INT(ROUND(Credito!N27,0))-INT(Credito!E27)&gt;1,4,ROUND(Credito!N27,0))</f>
        <v>#VALUE!</v>
      </c>
      <c r="F30" s="188" t="e">
        <f>IF(INT(ROUND(Credito!N27,0))-INT(Credito!E27)&gt;1,5,ROUND(Credito!N27,0))</f>
        <v>#VALUE!</v>
      </c>
      <c r="G30" s="188" t="e">
        <f>IF(INT(ROUND(Credito!N27,0))-INT(Credito!E27)&gt;1,6,ROUND(Credito!N27,0))</f>
        <v>#VALUE!</v>
      </c>
      <c r="H30" s="189"/>
      <c r="I30" s="189"/>
      <c r="J30" s="189"/>
      <c r="K30" s="189"/>
      <c r="L30" s="189"/>
    </row>
    <row r="31" spans="1:12" ht="12.75">
      <c r="A31" s="188" t="e">
        <f>IF(Credito!D28=$A$5,$B$5,IF(Credito!D28-INT(Credito!D28)&lt;0.25,$D$5,IF(Credito!D28-INT(Credito!D28)&lt;0.5,$F$5,IF(Credito!D28-INT(Credito!D28)&lt;0.75,$H$5,$J$5))))</f>
        <v>#VALUE!</v>
      </c>
      <c r="B31" s="188" t="e">
        <f>IF(Credito!D28=$A$4,$B$4,IF(Credito!D28-INT(Credito!D28)&lt;0.25,$D$4,IF(Credito!D28-INT(Credito!D28)&lt;0.5,$F$4,IF(Credito!D28-INT(Credito!D28)&lt;0.75,$H$4,$J$4))))</f>
        <v>#VALUE!</v>
      </c>
      <c r="C31" s="188" t="e">
        <f>IF(Credito!D28=$A$3,$B$3,IF(INT(Credito!D28)&gt;=9,Formule!$B$2,IF(Credito!D28-INT(Credito!D28)&lt;0.25,$D$3,IF(Credito!D28-INT(Credito!D28)&lt;0.5,$F$3,IF(Credito!D28-INT(Credito!D28)&lt;0.75,$H$3,$J$3)))))</f>
        <v>#VALUE!</v>
      </c>
      <c r="D31" s="188" t="e">
        <f>IF('Fase Iniziale'!AB27="N0"," ",IF(INT(ROUND(Credito!N28,0))-INT(Credito!E28)&gt;1,3,ROUND(Credito!N28,0)))</f>
        <v>#VALUE!</v>
      </c>
      <c r="E31" s="188" t="e">
        <f>IF(INT(ROUND(Credito!N28,0))-INT(Credito!E28)&gt;1,4,ROUND(Credito!N28,0))</f>
        <v>#VALUE!</v>
      </c>
      <c r="F31" s="188" t="e">
        <f>IF(INT(ROUND(Credito!N28,0))-INT(Credito!E28)&gt;1,5,ROUND(Credito!N28,0))</f>
        <v>#VALUE!</v>
      </c>
      <c r="G31" s="188" t="e">
        <f>IF(INT(ROUND(Credito!N28,0))-INT(Credito!E28)&gt;1,6,ROUND(Credito!N28,0))</f>
        <v>#VALUE!</v>
      </c>
      <c r="H31" s="189"/>
      <c r="I31" s="189"/>
      <c r="J31" s="189"/>
      <c r="K31" s="189"/>
      <c r="L31" s="189"/>
    </row>
    <row r="32" spans="1:12" ht="12.75">
      <c r="A32" s="188" t="e">
        <f>IF(Credito!D29=$A$5,$B$5,IF(Credito!D29-INT(Credito!D29)&lt;0.25,$D$5,IF(Credito!D29-INT(Credito!D29)&lt;0.5,$F$5,IF(Credito!D29-INT(Credito!D29)&lt;0.75,$H$5,$J$5))))</f>
        <v>#VALUE!</v>
      </c>
      <c r="B32" s="188" t="e">
        <f>IF(Credito!E29=$A$5,$B$5,IF(Credito!E29-INT(Credito!E29)&lt;0.25,$D$5,IF(Credito!E29-INT(Credito!E29)&lt;0.5,$F$5,IF(Credito!E29-INT(Credito!E29)&lt;0.75,$H$5,$J$5))))</f>
        <v>#VALUE!</v>
      </c>
      <c r="C32" s="188" t="e">
        <f>IF(Credito!D29=$A$3,$B$3,IF(INT(Credito!D29)&gt;=9,Formule!$B$2,IF(Credito!D29-INT(Credito!D29)&lt;0.25,$D$3,IF(Credito!D29-INT(Credito!D29)&lt;0.5,$F$3,IF(Credito!D29-INT(Credito!D29)&lt;0.75,$H$3,$J$3)))))</f>
        <v>#VALUE!</v>
      </c>
      <c r="D32" s="188" t="e">
        <f>IF('Fase Iniziale'!AB28="N0"," ",IF(INT(ROUND(Credito!N29,0))-INT(Credito!E29)&gt;1,3,ROUND(Credito!N29,0)))</f>
        <v>#VALUE!</v>
      </c>
      <c r="E32" s="188" t="e">
        <f>IF(INT(ROUND(Credito!N29,0))-INT(Credito!E29)&gt;1,4,ROUND(Credito!N29,0))</f>
        <v>#VALUE!</v>
      </c>
      <c r="F32" s="188" t="e">
        <f>IF(Credito!I29=$A$5,$B$5,IF(Credito!I29-INT(Credito!I29)&lt;0.25,$D$5,IF(Credito!I29-INT(Credito!I29)&lt;0.5,$F$5,IF(Credito!I29-INT(Credito!I29)&lt;0.75,$H$5,$J$5))))</f>
        <v>#VALUE!</v>
      </c>
      <c r="G32" s="188" t="e">
        <f>IF(INT(ROUND(Credito!N29,0))-INT(Credito!E29)&gt;1,6,ROUND(Credito!N29,0))</f>
        <v>#VALUE!</v>
      </c>
      <c r="H32" s="188">
        <f>IF(Credito!K29=$A$5,$B$5,IF(Credito!K29-INT(Credito!K29)&lt;0.25,$D$5,IF(Credito!K29-INT(Credito!K29)&lt;0.5,$F$5,IF(Credito!K29-INT(Credito!K29)&lt;0.75,$H$5,$J$5))))</f>
        <v>3.15</v>
      </c>
      <c r="I32" s="188">
        <f>IF(Credito!L29=$A$5,$B$5,IF(Credito!L29-INT(Credito!L29)&lt;0.25,$D$5,IF(Credito!L29-INT(Credito!L29)&lt;0.5,$F$5,IF(Credito!L29-INT(Credito!L29)&lt;0.75,$H$5,$J$5))))</f>
        <v>3.15</v>
      </c>
      <c r="J32" s="189"/>
      <c r="K32" s="189"/>
      <c r="L32" s="189"/>
    </row>
    <row r="33" spans="1:12" ht="12.75">
      <c r="A33" s="188" t="e">
        <f>IF(Credito!D30=$A$5,$B$5,IF(Credito!D30-INT(Credito!D30)&lt;0.25,$D$5,IF(Credito!D30-INT(Credito!D30)&lt;0.5,$F$5,IF(Credito!D30-INT(Credito!D30)&lt;0.75,$H$5,$J$5))))</f>
        <v>#VALUE!</v>
      </c>
      <c r="B33" s="188" t="e">
        <f>IF(Credito!E30=$A$5,$B$5,IF(Credito!E30-INT(Credito!E30)&lt;0.25,$D$5,IF(Credito!E30-INT(Credito!E30)&lt;0.5,$F$5,IF(Credito!E30-INT(Credito!E30)&lt;0.75,$H$5,$J$5))))</f>
        <v>#VALUE!</v>
      </c>
      <c r="C33" s="188" t="e">
        <f>IF(Credito!D30=$A$3,$B$3,IF(INT(Credito!D30)&gt;=9,Formule!$B$2,IF(Credito!D30-INT(Credito!D30)&lt;0.25,$D$3,IF(Credito!D30-INT(Credito!D30)&lt;0.5,$F$3,IF(Credito!D30-INT(Credito!D30)&lt;0.75,$H$3,$J$3)))))</f>
        <v>#VALUE!</v>
      </c>
      <c r="D33" s="188" t="e">
        <f>IF('Fase Iniziale'!AB29="N0"," ",IF(INT(ROUND(Credito!N30,0))-INT(Credito!E30)&gt;1,3,ROUND(Credito!N30,0)))</f>
        <v>#VALUE!</v>
      </c>
      <c r="E33" s="188" t="e">
        <f>IF(INT(ROUND(Credito!N30,0))-INT(Credito!E30)&gt;1,4,ROUND(Credito!N30,0))</f>
        <v>#VALUE!</v>
      </c>
      <c r="F33" s="188" t="e">
        <f>IF(Credito!I30=$A$5,$B$5,IF(Credito!I30-INT(Credito!I30)&lt;0.25,$D$5,IF(Credito!I30-INT(Credito!I30)&lt;0.5,$F$5,IF(Credito!I30-INT(Credito!I30)&lt;0.75,$H$5,$J$5))))</f>
        <v>#VALUE!</v>
      </c>
      <c r="G33" s="188" t="e">
        <f>IF(INT(ROUND(Credito!N30,0))-INT(Credito!E30)&gt;1,6,ROUND(Credito!N30,0))</f>
        <v>#VALUE!</v>
      </c>
      <c r="H33" s="188">
        <f>IF(Credito!K30=$A$5,$B$5,IF(Credito!K30-INT(Credito!K30)&lt;0.25,$D$5,IF(Credito!K30-INT(Credito!K30)&lt;0.5,$F$5,IF(Credito!K30-INT(Credito!K30)&lt;0.75,$H$5,$J$5))))</f>
        <v>3.15</v>
      </c>
      <c r="I33" s="188">
        <f>IF(Credito!L30=$A$5,$B$5,IF(Credito!L30-INT(Credito!L30)&lt;0.25,$D$5,IF(Credito!L30-INT(Credito!L30)&lt;0.5,$F$5,IF(Credito!L30-INT(Credito!L30)&lt;0.75,$H$5,$J$5))))</f>
        <v>3.15</v>
      </c>
      <c r="J33" s="195"/>
      <c r="K33" s="195"/>
      <c r="L33" s="195"/>
    </row>
    <row r="34" spans="1:12" ht="12.75">
      <c r="A34" s="188" t="e">
        <f>IF(Credito!D31=$A$5,$B$5,IF(Credito!D31-INT(Credito!D31)&lt;0.25,$D$5,IF(Credito!D31-INT(Credito!D31)&lt;0.5,$F$5,IF(Credito!D31-INT(Credito!D31)&lt;0.75,$H$5,$J$5))))</f>
        <v>#VALUE!</v>
      </c>
      <c r="B34" s="188" t="e">
        <f>IF(Credito!E31=$A$5,$B$5,IF(Credito!E31-INT(Credito!E31)&lt;0.25,$D$5,IF(Credito!E31-INT(Credito!E31)&lt;0.5,$F$5,IF(Credito!E31-INT(Credito!E31)&lt;0.75,$H$5,$J$5))))</f>
        <v>#VALUE!</v>
      </c>
      <c r="C34" s="188" t="e">
        <f>IF(Credito!D31=$A$3,$B$3,IF(INT(Credito!D31)&gt;=9,Formule!$B$2,IF(Credito!D31-INT(Credito!D31)&lt;0.25,$D$3,IF(Credito!D31-INT(Credito!D31)&lt;0.5,$F$3,IF(Credito!D31-INT(Credito!D31)&lt;0.75,$H$3,$J$3)))))</f>
        <v>#VALUE!</v>
      </c>
      <c r="D34" s="188" t="e">
        <f>IF('Fase Iniziale'!AB30="N0"," ",IF(INT(ROUND(Credito!N31,0))-INT(Credito!E31)&gt;1,3,ROUND(Credito!N31,0)))</f>
        <v>#VALUE!</v>
      </c>
      <c r="E34" s="188" t="e">
        <f>IF(INT(ROUND(Credito!N31,0))-INT(Credito!E31)&gt;1,4,ROUND(Credito!N31,0))</f>
        <v>#VALUE!</v>
      </c>
      <c r="F34" s="188" t="e">
        <f>IF(Credito!I31=$A$5,$B$5,IF(Credito!I31-INT(Credito!I31)&lt;0.25,$D$5,IF(Credito!I31-INT(Credito!I31)&lt;0.5,$F$5,IF(Credito!I31-INT(Credito!I31)&lt;0.75,$H$5,$J$5))))</f>
        <v>#VALUE!</v>
      </c>
      <c r="G34" s="188" t="e">
        <f>IF(INT(ROUND(Credito!N31,0))-INT(Credito!E31)&gt;1,6,ROUND(Credito!N31,0))</f>
        <v>#VALUE!</v>
      </c>
      <c r="H34" s="188">
        <f>IF(Credito!K31=$A$5,$B$5,IF(Credito!K31-INT(Credito!K31)&lt;0.25,$D$5,IF(Credito!K31-INT(Credito!K31)&lt;0.5,$F$5,IF(Credito!K31-INT(Credito!K31)&lt;0.75,$H$5,$J$5))))</f>
        <v>3.15</v>
      </c>
      <c r="I34" s="188">
        <f>IF(Credito!L31=$A$5,$B$5,IF(Credito!L31-INT(Credito!L31)&lt;0.25,$D$5,IF(Credito!L31-INT(Credito!L31)&lt;0.5,$F$5,IF(Credito!L31-INT(Credito!L31)&lt;0.75,$H$5,$J$5))))</f>
        <v>3.15</v>
      </c>
      <c r="J34" s="195"/>
      <c r="K34" s="195"/>
      <c r="L34" s="195"/>
    </row>
    <row r="35" spans="1:12" ht="12.75">
      <c r="A35" s="188" t="e">
        <f>IF(Credito!D32=$A$5,$B$5,IF(Credito!D32-INT(Credito!D32)&lt;0.25,$D$5,IF(Credito!D32-INT(Credito!D32)&lt;0.5,$F$5,IF(Credito!D32-INT(Credito!D32)&lt;0.75,$H$5,$J$5))))</f>
        <v>#VALUE!</v>
      </c>
      <c r="B35" s="188" t="e">
        <f>IF(Credito!E32=$A$5,$B$5,IF(Credito!E32-INT(Credito!E32)&lt;0.25,$D$5,IF(Credito!E32-INT(Credito!E32)&lt;0.5,$F$5,IF(Credito!E32-INT(Credito!E32)&lt;0.75,$H$5,$J$5))))</f>
        <v>#VALUE!</v>
      </c>
      <c r="C35" s="188" t="e">
        <f>IF(Credito!D32=$A$3,$B$3,IF(INT(Credito!D32)&gt;=9,Formule!$B$2,IF(Credito!D32-INT(Credito!D32)&lt;0.25,$D$3,IF(Credito!D32-INT(Credito!D32)&lt;0.5,$F$3,IF(Credito!D32-INT(Credito!D32)&lt;0.75,$H$3,$J$3)))))</f>
        <v>#VALUE!</v>
      </c>
      <c r="D35" s="188" t="e">
        <f>IF('Fase Iniziale'!AB31="N0"," ",IF(INT(ROUND(Credito!N32,0))-INT(Credito!E32)&gt;1,3,ROUND(Credito!N32,0)))</f>
        <v>#VALUE!</v>
      </c>
      <c r="E35" s="188" t="e">
        <f>IF(INT(ROUND(Credito!N32,0))-INT(Credito!E32)&gt;1,4,ROUND(Credito!N32,0))</f>
        <v>#VALUE!</v>
      </c>
      <c r="F35" s="188" t="e">
        <f>IF(Credito!I32=$A$5,$B$5,IF(Credito!I32-INT(Credito!I32)&lt;0.25,$D$5,IF(Credito!I32-INT(Credito!I32)&lt;0.5,$F$5,IF(Credito!I32-INT(Credito!I32)&lt;0.75,$H$5,$J$5))))</f>
        <v>#VALUE!</v>
      </c>
      <c r="G35" s="188" t="e">
        <f>IF(INT(ROUND(Credito!N32,0))-INT(Credito!E32)&gt;1,6,ROUND(Credito!N32,0))</f>
        <v>#VALUE!</v>
      </c>
      <c r="H35" s="188">
        <f>IF(Credito!K32=$A$5,$B$5,IF(Credito!K32-INT(Credito!K32)&lt;0.25,$D$5,IF(Credito!K32-INT(Credito!K32)&lt;0.5,$F$5,IF(Credito!K32-INT(Credito!K32)&lt;0.75,$H$5,$J$5))))</f>
        <v>3.15</v>
      </c>
      <c r="I35" s="188">
        <f>IF(Credito!L32=$A$5,$B$5,IF(Credito!L32-INT(Credito!L32)&lt;0.25,$D$5,IF(Credito!L32-INT(Credito!L32)&lt;0.5,$F$5,IF(Credito!L32-INT(Credito!L32)&lt;0.75,$H$5,$J$5))))</f>
        <v>3.15</v>
      </c>
      <c r="J35" s="195"/>
      <c r="K35" s="195"/>
      <c r="L35" s="195"/>
    </row>
    <row r="36" spans="1:12" ht="12.75">
      <c r="A36" s="188" t="e">
        <f>IF(Credito!D33=$A$5,$B$5,IF(Credito!D33-INT(Credito!D33)&lt;0.25,$D$5,IF(Credito!D33-INT(Credito!D33)&lt;0.5,$F$5,IF(Credito!D33-INT(Credito!D33)&lt;0.75,$H$5,$J$5))))</f>
        <v>#VALUE!</v>
      </c>
      <c r="B36" s="188" t="e">
        <f>IF(Credito!E33=$A$5,$B$5,IF(Credito!E33-INT(Credito!E33)&lt;0.25,$D$5,IF(Credito!E33-INT(Credito!E33)&lt;0.5,$F$5,IF(Credito!E33-INT(Credito!E33)&lt;0.75,$H$5,$J$5))))</f>
        <v>#VALUE!</v>
      </c>
      <c r="C36" s="188" t="e">
        <f>IF(Credito!D33=$A$3,$B$3,IF(INT(Credito!D33)&gt;=9,Formule!$B$2,IF(Credito!D33-INT(Credito!D33)&lt;0.25,$D$3,IF(Credito!D33-INT(Credito!D33)&lt;0.5,$F$3,IF(Credito!D33-INT(Credito!D33)&lt;0.75,$H$3,$J$3)))))</f>
        <v>#VALUE!</v>
      </c>
      <c r="D36" s="188" t="e">
        <f>IF('Fase Iniziale'!AB32="N0"," ",IF(INT(ROUND(Credito!N33,0))-INT(Credito!E33)&gt;1,3,ROUND(Credito!N33,0)))</f>
        <v>#VALUE!</v>
      </c>
      <c r="E36" s="188" t="e">
        <f>IF(INT(ROUND(Credito!N33,0))-INT(Credito!E33)&gt;1,4,ROUND(Credito!N33,0))</f>
        <v>#VALUE!</v>
      </c>
      <c r="F36" s="188" t="e">
        <f>IF(Credito!I33=$A$5,$B$5,IF(Credito!I33-INT(Credito!I33)&lt;0.25,$D$5,IF(Credito!I33-INT(Credito!I33)&lt;0.5,$F$5,IF(Credito!I33-INT(Credito!I33)&lt;0.75,$H$5,$J$5))))</f>
        <v>#VALUE!</v>
      </c>
      <c r="G36" s="188" t="e">
        <f>IF(INT(ROUND(Credito!N33,0))-INT(Credito!E33)&gt;1,6,ROUND(Credito!N33,0))</f>
        <v>#VALUE!</v>
      </c>
      <c r="H36" s="188">
        <f>IF(Credito!K33=$A$5,$B$5,IF(Credito!K33-INT(Credito!K33)&lt;0.25,$D$5,IF(Credito!K33-INT(Credito!K33)&lt;0.5,$F$5,IF(Credito!K33-INT(Credito!K33)&lt;0.75,$H$5,$J$5))))</f>
        <v>3.15</v>
      </c>
      <c r="I36" s="188">
        <f>IF(Credito!L33=$A$5,$B$5,IF(Credito!L33-INT(Credito!L33)&lt;0.25,$D$5,IF(Credito!L33-INT(Credito!L33)&lt;0.5,$F$5,IF(Credito!L33-INT(Credito!L33)&lt;0.75,$H$5,$J$5))))</f>
        <v>3.15</v>
      </c>
      <c r="J36" s="195"/>
      <c r="K36" s="195"/>
      <c r="L36" s="195"/>
    </row>
    <row r="37" spans="1:12" ht="12.75">
      <c r="A37" s="188">
        <f>IF(Credito!D34=$A$5,$B$5,IF(Credito!D34-INT(Credito!D34)&lt;0.25,$D$5,IF(Credito!D34-INT(Credito!D34)&lt;0.5,$F$5,IF(Credito!D34-INT(Credito!D34)&lt;0.75,$H$5,$J$5))))</f>
        <v>3.15</v>
      </c>
      <c r="B37" s="188">
        <f>IF(Credito!E34=$A$5,$B$5,IF(Credito!E34-INT(Credito!E34)&lt;0.25,$D$5,IF(Credito!E34-INT(Credito!E34)&lt;0.5,$F$5,IF(Credito!E34-INT(Credito!E34)&lt;0.75,$H$5,$J$5))))</f>
        <v>3.15</v>
      </c>
      <c r="C37" s="188">
        <f>IF(Credito!F34=$A$5,$B$5,IF(Credito!F34-INT(Credito!F34)&lt;0.25,$D$5,IF(Credito!F34-INT(Credito!F34)&lt;0.5,$F$5,IF(Credito!F34-INT(Credito!F34)&lt;0.75,$H$5,$J$5))))</f>
        <v>3.15</v>
      </c>
      <c r="D37" s="188">
        <f>IF(Credito!G34=$A$5,$B$5,IF(Credito!G34-INT(Credito!G34)&lt;0.25,$D$5,IF(Credito!G34-INT(Credito!G34)&lt;0.5,$F$5,IF(Credito!G34-INT(Credito!G34)&lt;0.75,$H$5,$J$5))))</f>
        <v>3.15</v>
      </c>
      <c r="E37" s="188">
        <f>IF(Credito!H34=$A$5,$B$5,IF(Credito!H34-INT(Credito!H34)&lt;0.25,$D$5,IF(Credito!H34-INT(Credito!H34)&lt;0.5,$F$5,IF(Credito!H34-INT(Credito!H34)&lt;0.75,$H$5,$J$5))))</f>
        <v>3.15</v>
      </c>
      <c r="F37" s="188">
        <f>IF(Credito!I34=$A$5,$B$5,IF(Credito!I34-INT(Credito!I34)&lt;0.25,$D$5,IF(Credito!I34-INT(Credito!I34)&lt;0.5,$F$5,IF(Credito!I34-INT(Credito!I34)&lt;0.75,$H$5,$J$5))))</f>
        <v>3.15</v>
      </c>
      <c r="G37" s="188">
        <f>IF(Credito!J34=$A$5,$B$5,IF(Credito!J34-INT(Credito!J34)&lt;0.25,$D$5,IF(Credito!J34-INT(Credito!J34)&lt;0.5,$F$5,IF(Credito!J34-INT(Credito!J34)&lt;0.75,$H$5,$J$5))))</f>
        <v>3.15</v>
      </c>
      <c r="H37" s="188">
        <f>IF(Credito!K34=$A$5,$B$5,IF(Credito!K34-INT(Credito!K34)&lt;0.25,$D$5,IF(Credito!K34-INT(Credito!K34)&lt;0.5,$F$5,IF(Credito!K34-INT(Credito!K34)&lt;0.75,$H$5,$J$5))))</f>
        <v>3.15</v>
      </c>
      <c r="I37" s="188">
        <f>IF(Credito!L34=$A$5,$B$5,IF(Credito!L34-INT(Credito!L34)&lt;0.25,$D$5,IF(Credito!L34-INT(Credito!L34)&lt;0.5,$F$5,IF(Credito!L34-INT(Credito!L34)&lt;0.75,$H$5,$J$5))))</f>
        <v>3.15</v>
      </c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</sheetData>
  <sheetProtection password="E72A" sheet="1" objects="1" scenarios="1"/>
  <mergeCells count="1">
    <mergeCell ref="A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Girolamo Scaglione</dc:creator>
  <cp:keywords/>
  <dc:description/>
  <cp:lastModifiedBy>Girolamo Scaglione</cp:lastModifiedBy>
  <cp:lastPrinted>2002-06-10T21:08:45Z</cp:lastPrinted>
  <dcterms:created xsi:type="dcterms:W3CDTF">2000-06-10T12:39:58Z</dcterms:created>
  <dcterms:modified xsi:type="dcterms:W3CDTF">2002-08-04T17:14:38Z</dcterms:modified>
  <cp:category/>
  <cp:version/>
  <cp:contentType/>
  <cp:contentStatus/>
</cp:coreProperties>
</file>